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Surface\Documents\IVA Verein\Lionne\Kostentabellen\"/>
    </mc:Choice>
  </mc:AlternateContent>
  <xr:revisionPtr revIDLastSave="0" documentId="13_ncr:1_{E4B33C54-0D17-4AF8-8F36-5C758D992675}" xr6:coauthVersionLast="46" xr6:coauthVersionMax="46" xr10:uidLastSave="{00000000-0000-0000-0000-000000000000}"/>
  <bookViews>
    <workbookView xWindow="675" yWindow="225" windowWidth="15000" windowHeight="14175" tabRatio="799" firstSheet="6" activeTab="15" xr2:uid="{00000000-000D-0000-FFFF-FFFF00000000}"/>
  </bookViews>
  <sheets>
    <sheet name="Aperçu mensuel" sheetId="5" r:id="rId1"/>
    <sheet name="Janvier" sheetId="7" r:id="rId2"/>
    <sheet name="Février" sheetId="6" r:id="rId3"/>
    <sheet name="Mars" sheetId="8" r:id="rId4"/>
    <sheet name="Avril" sheetId="9" r:id="rId5"/>
    <sheet name="Mai" sheetId="10" r:id="rId6"/>
    <sheet name="Juin" sheetId="11" r:id="rId7"/>
    <sheet name="Juillet" sheetId="12" r:id="rId8"/>
    <sheet name="Août" sheetId="13" r:id="rId9"/>
    <sheet name="Septembre" sheetId="14" r:id="rId10"/>
    <sheet name="Octobre" sheetId="15" r:id="rId11"/>
    <sheet name="Novembre" sheetId="16" r:id="rId12"/>
    <sheet name="Décembre" sheetId="17" r:id="rId13"/>
    <sheet name="Données de base" sheetId="1" r:id="rId14"/>
    <sheet name="Infos" sheetId="18" r:id="rId15"/>
    <sheet name="Feuil1" sheetId="19" r:id="rId16"/>
  </sheets>
  <definedNames>
    <definedName name="_xlnm.Print_Area" localSheetId="8">Août!$A$1:$K$53</definedName>
    <definedName name="_xlnm.Print_Area" localSheetId="0">'Aperçu mensuel'!$A$1:$I$52</definedName>
    <definedName name="_xlnm.Print_Area" localSheetId="4">Avril!$A$1:$K$53</definedName>
    <definedName name="_xlnm.Print_Area" localSheetId="12">Décembre!$A$1:$O$53</definedName>
    <definedName name="_xlnm.Print_Area" localSheetId="2">Février!$A$1:$J$53</definedName>
    <definedName name="_xlnm.Print_Area" localSheetId="14">Infos!$A$1:$C$20</definedName>
    <definedName name="_xlnm.Print_Area" localSheetId="1">Janvier!$A$1:$J$53</definedName>
    <definedName name="_xlnm.Print_Area" localSheetId="7">Juillet!$A$1:$K$53</definedName>
    <definedName name="_xlnm.Print_Area" localSheetId="6">Juin!$A$1:$J$53</definedName>
    <definedName name="_xlnm.Print_Area" localSheetId="5">Mai!$A$1:$K$53</definedName>
    <definedName name="_xlnm.Print_Area" localSheetId="3">Mars!$A$1:$K$53</definedName>
    <definedName name="_xlnm.Print_Area" localSheetId="11">Novembre!$A$1:$K$53</definedName>
    <definedName name="_xlnm.Print_Area" localSheetId="10">Octobre!$A$1:$K$50</definedName>
    <definedName name="_xlnm.Print_Area" localSheetId="9">Septembre!$A$1:$K$53</definedName>
  </definedNames>
  <calcPr calcId="191029"/>
</workbook>
</file>

<file path=xl/calcChain.xml><?xml version="1.0" encoding="utf-8"?>
<calcChain xmlns="http://schemas.openxmlformats.org/spreadsheetml/2006/main">
  <c r="F17" i="5" l="1"/>
  <c r="D17" i="5"/>
  <c r="C17" i="5"/>
  <c r="K1" i="9"/>
  <c r="K1" i="12"/>
  <c r="K1" i="13"/>
  <c r="K1" i="16"/>
  <c r="J1" i="6"/>
  <c r="D4" i="7"/>
  <c r="C5" i="5" s="1"/>
  <c r="J1" i="7"/>
  <c r="D4" i="14"/>
  <c r="C13" i="5" s="1"/>
  <c r="D5" i="14"/>
  <c r="D13" i="5" s="1"/>
  <c r="D4" i="10"/>
  <c r="C9" i="5" s="1"/>
  <c r="D5" i="16"/>
  <c r="D15" i="5" s="1"/>
  <c r="D5" i="12"/>
  <c r="D11" i="5"/>
  <c r="D5" i="8"/>
  <c r="D7" i="5" s="1"/>
  <c r="K1" i="15"/>
  <c r="K1" i="14"/>
  <c r="J1" i="11"/>
  <c r="K1" i="10"/>
  <c r="D5" i="11"/>
  <c r="D10" i="5" s="1"/>
  <c r="D4" i="11"/>
  <c r="C10" i="5" s="1"/>
  <c r="O50" i="17"/>
  <c r="E50" i="17"/>
  <c r="E6" i="17"/>
  <c r="E5" i="17"/>
  <c r="D5" i="17"/>
  <c r="D16" i="5" s="1"/>
  <c r="E4" i="17"/>
  <c r="D4" i="17"/>
  <c r="C16" i="5" s="1"/>
  <c r="E3" i="17"/>
  <c r="K50" i="16"/>
  <c r="E50" i="16"/>
  <c r="E6" i="16"/>
  <c r="E5" i="16"/>
  <c r="E4" i="16"/>
  <c r="D4" i="16"/>
  <c r="C15" i="5" s="1"/>
  <c r="E3" i="16"/>
  <c r="K50" i="15"/>
  <c r="E50" i="15"/>
  <c r="E6" i="15"/>
  <c r="E5" i="15"/>
  <c r="D5" i="15"/>
  <c r="D14" i="5" s="1"/>
  <c r="E4" i="15"/>
  <c r="D4" i="15"/>
  <c r="C14" i="5" s="1"/>
  <c r="E3" i="15"/>
  <c r="K50" i="14"/>
  <c r="E50" i="14"/>
  <c r="E6" i="14"/>
  <c r="E5" i="14"/>
  <c r="E4" i="14"/>
  <c r="E3" i="14"/>
  <c r="K50" i="13"/>
  <c r="E50" i="13"/>
  <c r="E6" i="13"/>
  <c r="E5" i="13"/>
  <c r="D5" i="13"/>
  <c r="D12" i="5" s="1"/>
  <c r="E4" i="13"/>
  <c r="D4" i="13"/>
  <c r="C12" i="5" s="1"/>
  <c r="E3" i="13"/>
  <c r="K50" i="12"/>
  <c r="E50" i="12"/>
  <c r="E6" i="12"/>
  <c r="E5" i="12"/>
  <c r="E4" i="12"/>
  <c r="D4" i="12"/>
  <c r="C11" i="5" s="1"/>
  <c r="E3" i="12"/>
  <c r="J50" i="11"/>
  <c r="E50" i="11"/>
  <c r="E6" i="11"/>
  <c r="E5" i="11"/>
  <c r="E4" i="11"/>
  <c r="E3" i="11"/>
  <c r="K50" i="10"/>
  <c r="E50" i="10"/>
  <c r="E6" i="10"/>
  <c r="E5" i="10"/>
  <c r="D5" i="10"/>
  <c r="D9" i="5" s="1"/>
  <c r="E4" i="10"/>
  <c r="E3" i="10"/>
  <c r="K50" i="9"/>
  <c r="E50" i="9"/>
  <c r="E6" i="9"/>
  <c r="E5" i="9"/>
  <c r="D5" i="9"/>
  <c r="D8" i="5" s="1"/>
  <c r="E4" i="9"/>
  <c r="D4" i="9"/>
  <c r="C8" i="5"/>
  <c r="E3" i="9"/>
  <c r="K50" i="8"/>
  <c r="E50" i="8"/>
  <c r="E6" i="8"/>
  <c r="E5" i="8"/>
  <c r="E4" i="8"/>
  <c r="D4" i="8"/>
  <c r="C7" i="5" s="1"/>
  <c r="E3" i="8"/>
  <c r="D5" i="6"/>
  <c r="D6" i="5" s="1"/>
  <c r="D4" i="6"/>
  <c r="C6" i="5" s="1"/>
  <c r="D5" i="5"/>
  <c r="J50" i="7"/>
  <c r="E50" i="7"/>
  <c r="E6" i="7"/>
  <c r="E5" i="7"/>
  <c r="E4" i="7"/>
  <c r="E3" i="7"/>
  <c r="E6" i="6"/>
  <c r="E5" i="6"/>
  <c r="E4" i="6"/>
  <c r="E3" i="6"/>
  <c r="J50" i="6"/>
  <c r="E50" i="6"/>
  <c r="D3" i="6"/>
  <c r="D6" i="6" s="1"/>
  <c r="E11" i="5" l="1"/>
  <c r="E15" i="5"/>
  <c r="E16" i="5"/>
  <c r="E12" i="5"/>
  <c r="E10" i="5"/>
  <c r="E6" i="5"/>
  <c r="E5" i="5"/>
  <c r="E13" i="5"/>
  <c r="E9" i="5"/>
  <c r="E14" i="5"/>
  <c r="E8" i="5"/>
  <c r="E7" i="5"/>
  <c r="D6" i="8"/>
  <c r="D3" i="9" s="1"/>
  <c r="D6" i="9" s="1"/>
  <c r="D3" i="10" s="1"/>
  <c r="D6" i="10" s="1"/>
  <c r="D3" i="11" s="1"/>
  <c r="D6" i="11" s="1"/>
  <c r="D3" i="12" s="1"/>
  <c r="D6" i="12" s="1"/>
  <c r="D3" i="13" s="1"/>
  <c r="D6" i="13" s="1"/>
  <c r="D3" i="14" s="1"/>
  <c r="D6" i="14" s="1"/>
  <c r="D3" i="15" s="1"/>
  <c r="D6" i="15" s="1"/>
  <c r="D3" i="16" s="1"/>
  <c r="D6" i="16" s="1"/>
  <c r="D3" i="17" s="1"/>
  <c r="D6" i="17" s="1"/>
  <c r="F7" i="5" l="1"/>
  <c r="F8" i="5" s="1"/>
  <c r="F9" i="5" s="1"/>
  <c r="F10" i="5" s="1"/>
  <c r="F11" i="5" s="1"/>
  <c r="F12" i="5" s="1"/>
  <c r="F13" i="5" s="1"/>
  <c r="F14" i="5" s="1"/>
  <c r="F15" i="5" s="1"/>
  <c r="F16" i="5" s="1"/>
</calcChain>
</file>

<file path=xl/sharedStrings.xml><?xml version="1.0" encoding="utf-8"?>
<sst xmlns="http://schemas.openxmlformats.org/spreadsheetml/2006/main" count="382" uniqueCount="132">
  <si>
    <t xml:space="preserve">Nr. </t>
  </si>
  <si>
    <t>Datum</t>
  </si>
  <si>
    <t>Summe:</t>
  </si>
  <si>
    <t>Mai</t>
  </si>
  <si>
    <t>€</t>
  </si>
  <si>
    <t>&lt; Gib hier den Anfangsbestand des Kassenbuches ein</t>
  </si>
  <si>
    <t>&lt; In diese Tabelle ist nichts einzugeben</t>
  </si>
  <si>
    <t xml:space="preserve">   (Es wird alles automatisch berechnet)</t>
  </si>
  <si>
    <t>&lt; Hier ist Platz für deine Notizen</t>
  </si>
  <si>
    <t>Vorlage von: www.alle-meine-vorlagen.de</t>
  </si>
  <si>
    <t>Version 1.1</t>
  </si>
  <si>
    <t>Dépenses</t>
  </si>
  <si>
    <t>Balance mensuelle</t>
  </si>
  <si>
    <t>Solde</t>
  </si>
  <si>
    <t xml:space="preserve">Janvier </t>
  </si>
  <si>
    <t xml:space="preserve">Février </t>
  </si>
  <si>
    <t>Mars</t>
  </si>
  <si>
    <t>Avril</t>
  </si>
  <si>
    <t>Juin</t>
  </si>
  <si>
    <t>Juillet</t>
  </si>
  <si>
    <t xml:space="preserve">Août </t>
  </si>
  <si>
    <t>Septembre</t>
  </si>
  <si>
    <t xml:space="preserve">Octobre </t>
  </si>
  <si>
    <t>Novembre</t>
  </si>
  <si>
    <t xml:space="preserve">Décembre </t>
  </si>
  <si>
    <t xml:space="preserve">Aperçu du solde de trésorerie </t>
  </si>
  <si>
    <t>Brouillon:</t>
  </si>
  <si>
    <t>Livre de caisse</t>
  </si>
  <si>
    <t>Logo de l'entreprise ou autres indications</t>
  </si>
  <si>
    <t>Solde initial</t>
  </si>
  <si>
    <t>N°</t>
  </si>
  <si>
    <t>Date</t>
  </si>
  <si>
    <t>&lt; ne rien insérer dans ce champ vert clair à part le nom et le logo de l'entreprise</t>
  </si>
  <si>
    <t xml:space="preserve"> &lt; saisir ici la date, l'appellation ou le code de réservation ainsi que le montant</t>
  </si>
  <si>
    <t>Numéro de la pièce justificativr</t>
  </si>
  <si>
    <t>Numéro de la pièce justificative</t>
  </si>
  <si>
    <t>Montant</t>
  </si>
  <si>
    <t>Total:</t>
  </si>
  <si>
    <t>Données de base:</t>
  </si>
  <si>
    <t>Monnaie:</t>
  </si>
  <si>
    <t>&lt; indiquer ici la monnaie</t>
  </si>
  <si>
    <t>&lt; indiquer ici l'année</t>
  </si>
  <si>
    <t>Année du livre de caisse:</t>
  </si>
  <si>
    <t>Sonde initial (par ex. de l'année précédente):</t>
  </si>
  <si>
    <t>Livre de caisse pour Excel</t>
  </si>
  <si>
    <t>Recette</t>
  </si>
  <si>
    <t xml:space="preserve">Numéro de la pièce justificative </t>
  </si>
  <si>
    <t>&lt;ne rien insérer dans ce champ vert clair à part le nom et le logo de l'entreprise</t>
  </si>
  <si>
    <t>Livre de caissr</t>
  </si>
  <si>
    <t>Informations générales à propos de ce modèle</t>
  </si>
  <si>
    <t>Ce livre de caisse vous permet de saisir vos dépenses et vos recettes mensuelles. Dans ce but, une feuille de calcul est à votre disposition pour chaque mois et le solde du mois précédent est automatiquement transféré. 
La feuille de travail "Aperçu mensuel" vous donne un résumé des recettes et des dépenses par mois et sont également affichées sous forme graphique.
Les réglages peuvent être effectués dans la feuille de travail "Données de base":
-Définition de l'année du livre de caisse 
-Saisie du solde initial (qui est transféré pour le premier mois de janvier) 
-Détermination de la monnaie du livre de caisse</t>
  </si>
  <si>
    <t xml:space="preserve">Réglages initiaux </t>
  </si>
  <si>
    <t>Indications</t>
  </si>
  <si>
    <t>Ce tableur est ouvert dans son ensemble, cela signifie qu'il n'a pas de protection des feuilles et des formules qui y sont utilisées. Nous vous prions donc de ne pas effacer les formules présentes dals les cases.</t>
  </si>
  <si>
    <t>D'abord, indiquez l'année pour laquelle le livre de caisse doit être tenu dans la feuille "Données de base". 
Saisissez ensuite le solde d'ouverture. Il est transféré dans le tableur pour le premier mois de janvier. 
Finalement, indiquez la monnaie du livre de caisse.</t>
  </si>
  <si>
    <t>b</t>
  </si>
  <si>
    <t>2 tissus epais</t>
  </si>
  <si>
    <t>10 Tshirts</t>
  </si>
  <si>
    <t xml:space="preserve">4 Chaises </t>
  </si>
  <si>
    <t>Montage naco et porte</t>
  </si>
  <si>
    <t>31/04/2020</t>
  </si>
  <si>
    <t>2 paquets de pine machine</t>
  </si>
  <si>
    <t>Soutien pour deplacement de 5 couturieres</t>
  </si>
  <si>
    <t>Cable pour petit compteur de courant</t>
  </si>
  <si>
    <t>Chateton</t>
  </si>
  <si>
    <t>prime deplacement coordonnateur</t>
  </si>
  <si>
    <t>achat de 3 balos</t>
  </si>
  <si>
    <t>Année 2020</t>
  </si>
  <si>
    <t>Decembre 2020</t>
  </si>
  <si>
    <t>But de la depense</t>
  </si>
  <si>
    <t xml:space="preserve"> Retrait des gabaries a la poste</t>
  </si>
  <si>
    <t>Payememt Septembre couturiere Adjoto</t>
  </si>
  <si>
    <t>Payement Septembre couturiere Yolande</t>
  </si>
  <si>
    <t xml:space="preserve"> Payement Septembre couturiere Essessi</t>
  </si>
  <si>
    <t xml:space="preserve"> Payement Septembre couturiere Adjessi</t>
  </si>
  <si>
    <t xml:space="preserve"> Payement couturiere Nina</t>
  </si>
  <si>
    <t>Confession gabaries</t>
  </si>
  <si>
    <t>Confession de 2 armoires</t>
  </si>
  <si>
    <t>electricite mois de Septembre</t>
  </si>
  <si>
    <t>Peinture studio et batimenst connexes</t>
  </si>
  <si>
    <t>Payement technicien 2 eme formation</t>
  </si>
  <si>
    <t xml:space="preserve"> Une grande ampoule </t>
  </si>
  <si>
    <t>Achat et installation petit compteur</t>
  </si>
  <si>
    <t xml:space="preserve"> Electricite pour mois de juin</t>
  </si>
  <si>
    <t>3 grands ciseaux</t>
  </si>
  <si>
    <t>1 grand sac Tshirts</t>
  </si>
  <si>
    <t xml:space="preserve"> 4 boites de pine de prise</t>
  </si>
  <si>
    <t xml:space="preserve"> Porte metallique</t>
  </si>
  <si>
    <t xml:space="preserve"> Table 1m90/90</t>
  </si>
  <si>
    <t xml:space="preserve"> </t>
  </si>
  <si>
    <t>Transport</t>
  </si>
  <si>
    <t xml:space="preserve"> Montage machime</t>
  </si>
  <si>
    <t>Achat accessoires</t>
  </si>
  <si>
    <t>Prime formation</t>
  </si>
  <si>
    <t xml:space="preserve"> Prime formatiom</t>
  </si>
  <si>
    <t>Prime formatrice</t>
  </si>
  <si>
    <t xml:space="preserve"> Prime formation</t>
  </si>
  <si>
    <t>Prime formatiom</t>
  </si>
  <si>
    <t xml:space="preserve"> Deplacement coordonateur</t>
  </si>
  <si>
    <t xml:space="preserve"> 4 boites de conservations  serviettes</t>
  </si>
  <si>
    <t>6 fils et huile machine</t>
  </si>
  <si>
    <t>Payement Patience</t>
  </si>
  <si>
    <t>14 Tshirts</t>
  </si>
  <si>
    <t>Surfilage machine</t>
  </si>
  <si>
    <t xml:space="preserve"> Machine a pedale</t>
  </si>
  <si>
    <t>Payement couturiere Essessi</t>
  </si>
  <si>
    <t>Payement couturiere Adzoto</t>
  </si>
  <si>
    <t>Payement couturiere Yolande</t>
  </si>
  <si>
    <t>Payement couturiere Nina</t>
  </si>
  <si>
    <t xml:space="preserve">Payement couturiere </t>
  </si>
  <si>
    <t>Electricite Octobre</t>
  </si>
  <si>
    <t>21/12/202029</t>
  </si>
  <si>
    <t>Payement salaire E</t>
  </si>
  <si>
    <t>Payement salaire Adjoto</t>
  </si>
  <si>
    <t>Payement salaire Yolande</t>
  </si>
  <si>
    <t>Payement salaire Nina</t>
  </si>
  <si>
    <t>Payemeant salaire Adjessi</t>
  </si>
  <si>
    <t>Payement salaire gentille</t>
  </si>
  <si>
    <t>Payement salaire coordinateur</t>
  </si>
  <si>
    <t>Reparation machine</t>
  </si>
  <si>
    <t>Fete de noel Adjessi</t>
  </si>
  <si>
    <t>Fete de noel Essessi</t>
  </si>
  <si>
    <t>Fete de noel Adjoto</t>
  </si>
  <si>
    <t>Fete de noel Nina</t>
  </si>
  <si>
    <t>Fete de noel Yolande</t>
  </si>
  <si>
    <t>Fete de noel Emerge</t>
  </si>
  <si>
    <t>Fete de noel Grate</t>
  </si>
  <si>
    <t>Fete de noel Perel</t>
  </si>
  <si>
    <t>Frais d'electricite Novembre</t>
  </si>
  <si>
    <t>Achat d'un balo</t>
  </si>
  <si>
    <t>Fete de noel Gentilleoe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</si>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</sst>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SFr.&quot;\ * #,##0.00_ ;_ &quot;SFr.&quot;\ * \-#,##0.00_ ;_ &quot;SFr.&quot;\ * &quot;-&quot;??_ ;_ @_ "/>
    <numFmt numFmtId="165" formatCode="_ * #,##0.00_ ;_ * \-#,##0.00_ ;_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22"/>
      <color theme="1"/>
      <name val="Calibri"/>
      <family val="2"/>
      <scheme val="minor"/>
    </font>
    <font>
      <i/>
      <sz val="9"/>
      <color theme="1"/>
      <name val="Calibri"/>
      <family val="2"/>
      <scheme val="minor"/>
    </font>
    <font>
      <sz val="8"/>
      <color theme="1" tint="0.34998626667073579"/>
      <name val="Calibri"/>
      <family val="2"/>
      <scheme val="minor"/>
    </font>
    <font>
      <sz val="11"/>
      <color theme="0"/>
      <name val="Calibri"/>
      <family val="2"/>
      <scheme val="minor"/>
    </font>
    <font>
      <sz val="11"/>
      <color theme="1"/>
      <name val="Arial"/>
      <family val="2"/>
    </font>
    <font>
      <sz val="10"/>
      <color theme="1"/>
      <name val="Arial"/>
      <family val="2"/>
    </font>
    <font>
      <sz val="11"/>
      <color theme="0"/>
      <name val="Arial"/>
      <family val="2"/>
    </font>
    <font>
      <b/>
      <sz val="16"/>
      <color rgb="FF006600"/>
      <name val="Arial"/>
      <family val="2"/>
    </font>
    <font>
      <sz val="11"/>
      <color rgb="FF006600"/>
      <name val="Calibri"/>
      <family val="2"/>
      <scheme val="minor"/>
    </font>
    <font>
      <u/>
      <sz val="11"/>
      <color theme="10"/>
      <name val="Calibri"/>
      <family val="2"/>
      <scheme val="minor"/>
    </font>
    <font>
      <sz val="11"/>
      <color rgb="FF006600"/>
      <name val="Arial"/>
      <family val="2"/>
    </font>
    <font>
      <sz val="10"/>
      <color rgb="FF0070C0"/>
      <name val="Arial"/>
      <family val="2"/>
    </font>
    <font>
      <sz val="9"/>
      <color rgb="FF006600"/>
      <name val="Calibri"/>
      <family val="2"/>
      <scheme val="minor"/>
    </font>
    <font>
      <u/>
      <sz val="10"/>
      <color theme="1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66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thin">
        <color auto="1"/>
      </right>
      <top style="hair">
        <color auto="1"/>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rgb="FF006600"/>
      </top>
      <bottom/>
      <diagonal/>
    </border>
    <border>
      <left/>
      <right/>
      <top style="hair">
        <color indexed="64"/>
      </top>
      <bottom style="hair">
        <color indexed="64"/>
      </bottom>
      <diagonal/>
    </border>
    <border>
      <left/>
      <right/>
      <top style="hair">
        <color indexed="64"/>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6" fillId="0" borderId="0" applyNumberFormat="0" applyFill="0" applyBorder="0" applyAlignment="0" applyProtection="0"/>
  </cellStyleXfs>
  <cellXfs count="126">
    <xf numFmtId="0" fontId="0" fillId="0" borderId="0" xfId="0"/>
    <xf numFmtId="0" fontId="0" fillId="0" borderId="0" xfId="0" applyBorder="1"/>
    <xf numFmtId="0" fontId="0" fillId="3" borderId="2" xfId="0" applyFill="1" applyBorder="1"/>
    <xf numFmtId="0" fontId="2" fillId="3" borderId="4" xfId="0" applyFont="1" applyFill="1" applyBorder="1"/>
    <xf numFmtId="0" fontId="0" fillId="3" borderId="0" xfId="0" applyFill="1" applyBorder="1"/>
    <xf numFmtId="0" fontId="0" fillId="3" borderId="5" xfId="0" applyFill="1" applyBorder="1"/>
    <xf numFmtId="0" fontId="0" fillId="3" borderId="7" xfId="0" applyFill="1" applyBorder="1"/>
    <xf numFmtId="0" fontId="0" fillId="3" borderId="8" xfId="0" applyFill="1" applyBorder="1"/>
    <xf numFmtId="0" fontId="2" fillId="5" borderId="9" xfId="0" applyFont="1" applyFill="1" applyBorder="1"/>
    <xf numFmtId="0" fontId="0" fillId="5" borderId="9" xfId="0" applyFill="1" applyBorder="1"/>
    <xf numFmtId="0" fontId="2" fillId="5" borderId="10" xfId="0" applyFont="1" applyFill="1" applyBorder="1"/>
    <xf numFmtId="0" fontId="2" fillId="5" borderId="11" xfId="0" applyFont="1" applyFill="1" applyBorder="1"/>
    <xf numFmtId="0" fontId="0" fillId="5" borderId="10" xfId="0" applyFill="1" applyBorder="1" applyAlignment="1">
      <alignment horizontal="right"/>
    </xf>
    <xf numFmtId="0" fontId="0" fillId="5" borderId="10" xfId="0" applyFill="1" applyBorder="1"/>
    <xf numFmtId="0" fontId="0" fillId="5" borderId="12" xfId="0" applyFill="1" applyBorder="1"/>
    <xf numFmtId="0" fontId="0" fillId="5" borderId="13" xfId="0" applyFill="1" applyBorder="1"/>
    <xf numFmtId="0" fontId="4" fillId="0" borderId="0" xfId="0" applyFont="1" applyBorder="1"/>
    <xf numFmtId="0" fontId="2" fillId="0" borderId="0" xfId="0" applyFont="1" applyBorder="1" applyAlignment="1">
      <alignment horizontal="right" indent="1"/>
    </xf>
    <xf numFmtId="14" fontId="4" fillId="0" borderId="9" xfId="0" applyNumberFormat="1" applyFont="1" applyBorder="1" applyAlignment="1">
      <alignment horizontal="left"/>
    </xf>
    <xf numFmtId="14" fontId="4" fillId="0" borderId="13" xfId="0" applyNumberFormat="1" applyFont="1" applyBorder="1" applyAlignment="1">
      <alignment horizontal="left"/>
    </xf>
    <xf numFmtId="2" fontId="4" fillId="0" borderId="9" xfId="0" applyNumberFormat="1" applyFont="1" applyBorder="1" applyAlignment="1">
      <alignment horizontal="right"/>
    </xf>
    <xf numFmtId="2" fontId="4" fillId="0" borderId="13" xfId="0" applyNumberFormat="1" applyFont="1" applyBorder="1" applyAlignment="1">
      <alignment horizontal="right"/>
    </xf>
    <xf numFmtId="2" fontId="4" fillId="0" borderId="11" xfId="0" applyNumberFormat="1" applyFont="1" applyBorder="1" applyAlignment="1">
      <alignment horizontal="right"/>
    </xf>
    <xf numFmtId="2" fontId="4" fillId="0" borderId="14" xfId="0" applyNumberFormat="1" applyFont="1" applyBorder="1" applyAlignment="1">
      <alignment horizontal="right"/>
    </xf>
    <xf numFmtId="2" fontId="5" fillId="0" borderId="0" xfId="0" applyNumberFormat="1" applyFont="1" applyBorder="1" applyAlignment="1">
      <alignment horizontal="right"/>
    </xf>
    <xf numFmtId="0" fontId="6" fillId="3" borderId="3" xfId="0" applyFont="1" applyFill="1" applyBorder="1" applyAlignment="1">
      <alignment horizontal="right" vertical="top" indent="1"/>
    </xf>
    <xf numFmtId="0" fontId="7" fillId="3" borderId="1" xfId="0" applyFont="1" applyFill="1" applyBorder="1" applyAlignment="1">
      <alignment vertical="top"/>
    </xf>
    <xf numFmtId="0" fontId="8" fillId="3" borderId="6" xfId="0" applyFont="1" applyFill="1" applyBorder="1"/>
    <xf numFmtId="0" fontId="8" fillId="3" borderId="0" xfId="0" applyFont="1" applyFill="1" applyBorder="1" applyAlignment="1">
      <alignment vertical="top"/>
    </xf>
    <xf numFmtId="0" fontId="8" fillId="3" borderId="0" xfId="0" applyFont="1" applyFill="1" applyBorder="1" applyAlignment="1">
      <alignment vertical="center"/>
    </xf>
    <xf numFmtId="4" fontId="0" fillId="3" borderId="0" xfId="2" applyNumberFormat="1" applyFont="1" applyFill="1" applyBorder="1" applyAlignment="1">
      <alignment horizontal="right" vertical="center" indent="1"/>
    </xf>
    <xf numFmtId="2" fontId="0" fillId="3" borderId="0" xfId="1" applyNumberFormat="1" applyFont="1" applyFill="1" applyBorder="1" applyAlignment="1">
      <alignment horizontal="right" vertical="center" indent="1"/>
    </xf>
    <xf numFmtId="0" fontId="2" fillId="3" borderId="4" xfId="0" applyFont="1" applyFill="1" applyBorder="1" applyAlignment="1">
      <alignment vertical="center"/>
    </xf>
    <xf numFmtId="0" fontId="2" fillId="3" borderId="20" xfId="0" applyFont="1" applyFill="1" applyBorder="1"/>
    <xf numFmtId="0" fontId="2" fillId="3" borderId="21" xfId="0" applyFont="1" applyFill="1" applyBorder="1"/>
    <xf numFmtId="0" fontId="2" fillId="3" borderId="22" xfId="0" applyFont="1" applyFill="1" applyBorder="1"/>
    <xf numFmtId="0" fontId="2" fillId="3" borderId="17" xfId="0" applyFont="1" applyFill="1" applyBorder="1"/>
    <xf numFmtId="0" fontId="2" fillId="3" borderId="25" xfId="0" applyFont="1" applyFill="1" applyBorder="1" applyAlignment="1">
      <alignment horizontal="center"/>
    </xf>
    <xf numFmtId="0" fontId="2" fillId="3" borderId="26" xfId="0" applyFont="1" applyFill="1" applyBorder="1" applyAlignment="1">
      <alignment horizontal="center"/>
    </xf>
    <xf numFmtId="0" fontId="0" fillId="6" borderId="23" xfId="0" applyFill="1" applyBorder="1"/>
    <xf numFmtId="0" fontId="0" fillId="6" borderId="24" xfId="0" applyFill="1" applyBorder="1"/>
    <xf numFmtId="2" fontId="0" fillId="6" borderId="9" xfId="0" applyNumberFormat="1" applyFill="1" applyBorder="1"/>
    <xf numFmtId="2" fontId="0" fillId="6" borderId="11" xfId="0" applyNumberFormat="1" applyFill="1" applyBorder="1"/>
    <xf numFmtId="2" fontId="0" fillId="6" borderId="13" xfId="0" applyNumberFormat="1" applyFill="1" applyBorder="1"/>
    <xf numFmtId="2" fontId="0" fillId="6" borderId="14" xfId="0" applyNumberFormat="1" applyFill="1" applyBorder="1"/>
    <xf numFmtId="0" fontId="6" fillId="0" borderId="0" xfId="0" applyFont="1"/>
    <xf numFmtId="0" fontId="2" fillId="3" borderId="27" xfId="0" applyFont="1" applyFill="1" applyBorder="1"/>
    <xf numFmtId="0" fontId="0" fillId="6" borderId="28" xfId="0" applyFill="1" applyBorder="1"/>
    <xf numFmtId="0" fontId="2" fillId="3" borderId="29" xfId="0" applyFont="1" applyFill="1" applyBorder="1"/>
    <xf numFmtId="2" fontId="0" fillId="6" borderId="30" xfId="0" applyNumberFormat="1" applyFill="1" applyBorder="1"/>
    <xf numFmtId="0" fontId="2" fillId="3" borderId="31" xfId="0" applyFont="1" applyFill="1" applyBorder="1"/>
    <xf numFmtId="0" fontId="0" fillId="6" borderId="32" xfId="0" applyFill="1" applyBorder="1" applyAlignment="1">
      <alignment horizontal="right"/>
    </xf>
    <xf numFmtId="0" fontId="9" fillId="0" borderId="0" xfId="0" applyFont="1" applyAlignment="1">
      <alignment horizontal="right"/>
    </xf>
    <xf numFmtId="0" fontId="2" fillId="3" borderId="41" xfId="0" applyFont="1" applyFill="1" applyBorder="1" applyAlignment="1">
      <alignment horizontal="center"/>
    </xf>
    <xf numFmtId="0" fontId="0" fillId="6" borderId="42" xfId="0" applyFill="1" applyBorder="1"/>
    <xf numFmtId="2" fontId="0" fillId="6" borderId="10" xfId="0" applyNumberFormat="1" applyFill="1" applyBorder="1"/>
    <xf numFmtId="2" fontId="0" fillId="6" borderId="12" xfId="0" applyNumberFormat="1" applyFill="1"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37" xfId="0" applyBorder="1"/>
    <xf numFmtId="0" fontId="0" fillId="0" borderId="47" xfId="0" applyBorder="1"/>
    <xf numFmtId="0" fontId="0" fillId="0" borderId="39" xfId="0" applyBorder="1"/>
    <xf numFmtId="0" fontId="0" fillId="0" borderId="40" xfId="0" applyBorder="1"/>
    <xf numFmtId="0" fontId="6" fillId="0" borderId="0" xfId="0" applyFont="1" applyAlignment="1">
      <alignment horizontal="right"/>
    </xf>
    <xf numFmtId="0" fontId="11" fillId="0" borderId="0" xfId="0" applyFont="1"/>
    <xf numFmtId="0" fontId="0" fillId="0" borderId="0" xfId="0" applyAlignment="1">
      <alignment wrapText="1"/>
    </xf>
    <xf numFmtId="0" fontId="12" fillId="0" borderId="0" xfId="0" applyFont="1" applyAlignment="1">
      <alignment vertical="top" wrapText="1"/>
    </xf>
    <xf numFmtId="0" fontId="10" fillId="7" borderId="0" xfId="0" applyFont="1" applyFill="1" applyBorder="1"/>
    <xf numFmtId="0" fontId="13" fillId="7" borderId="0" xfId="0" applyFont="1" applyFill="1" applyBorder="1"/>
    <xf numFmtId="0" fontId="14" fillId="0" borderId="0" xfId="0" applyFont="1"/>
    <xf numFmtId="0" fontId="15" fillId="0" borderId="0" xfId="0" applyFont="1"/>
    <xf numFmtId="0" fontId="15" fillId="0" borderId="0" xfId="0" applyFont="1" applyFill="1"/>
    <xf numFmtId="0" fontId="16" fillId="0" borderId="0" xfId="3" applyAlignment="1">
      <alignment horizontal="right"/>
    </xf>
    <xf numFmtId="0" fontId="16" fillId="0" borderId="0" xfId="3" applyAlignment="1">
      <alignment horizontal="left"/>
    </xf>
    <xf numFmtId="0" fontId="11" fillId="0" borderId="0" xfId="0" applyFont="1" applyAlignment="1">
      <alignment horizontal="right"/>
    </xf>
    <xf numFmtId="0" fontId="18" fillId="0" borderId="0" xfId="0" applyFont="1" applyAlignment="1">
      <alignment horizontal="left"/>
    </xf>
    <xf numFmtId="0" fontId="11" fillId="0" borderId="48" xfId="0" applyFont="1" applyBorder="1"/>
    <xf numFmtId="0" fontId="19" fillId="0" borderId="0" xfId="0" applyFont="1" applyAlignment="1">
      <alignment horizontal="left" indent="2"/>
    </xf>
    <xf numFmtId="0" fontId="6" fillId="0" borderId="0" xfId="0" applyFont="1" applyAlignment="1">
      <alignment horizontal="left"/>
    </xf>
    <xf numFmtId="0" fontId="0" fillId="0" borderId="0" xfId="0" applyFill="1"/>
    <xf numFmtId="0" fontId="2" fillId="5" borderId="10"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17" fillId="0" borderId="48" xfId="0" applyFont="1" applyFill="1" applyBorder="1" applyAlignment="1">
      <alignment horizontal="left"/>
    </xf>
    <xf numFmtId="0" fontId="0" fillId="0" borderId="48" xfId="0" applyBorder="1"/>
    <xf numFmtId="17" fontId="6" fillId="3" borderId="3" xfId="0" applyNumberFormat="1" applyFont="1" applyFill="1" applyBorder="1" applyAlignment="1">
      <alignment horizontal="right" vertical="top" indent="1"/>
    </xf>
    <xf numFmtId="17" fontId="0" fillId="3" borderId="2" xfId="0" applyNumberFormat="1" applyFill="1" applyBorder="1"/>
    <xf numFmtId="0" fontId="8" fillId="2" borderId="0" xfId="0" applyFont="1" applyFill="1" applyBorder="1" applyAlignment="1">
      <alignment horizontal="center" vertical="top"/>
    </xf>
    <xf numFmtId="0" fontId="2" fillId="5" borderId="49" xfId="0" applyFont="1" applyFill="1" applyBorder="1" applyAlignment="1">
      <alignment horizontal="left" vertical="center"/>
    </xf>
    <xf numFmtId="0" fontId="4" fillId="0" borderId="49" xfId="0" applyFont="1" applyBorder="1" applyAlignment="1">
      <alignment horizontal="left"/>
    </xf>
    <xf numFmtId="0" fontId="4" fillId="0" borderId="50" xfId="0" applyFont="1" applyBorder="1" applyAlignment="1">
      <alignment horizontal="left"/>
    </xf>
    <xf numFmtId="0" fontId="8" fillId="2" borderId="0" xfId="0" applyFont="1" applyFill="1" applyBorder="1" applyAlignment="1">
      <alignment horizontal="center" vertical="top"/>
    </xf>
    <xf numFmtId="0" fontId="2" fillId="5" borderId="15" xfId="0" applyFont="1" applyFill="1" applyBorder="1" applyAlignment="1">
      <alignment vertical="center"/>
    </xf>
    <xf numFmtId="0" fontId="2" fillId="5" borderId="49" xfId="0" applyFont="1" applyFill="1" applyBorder="1" applyAlignment="1">
      <alignment vertical="center"/>
    </xf>
    <xf numFmtId="0" fontId="2" fillId="5" borderId="16" xfId="0" applyFont="1" applyFill="1" applyBorder="1" applyAlignment="1">
      <alignment vertical="center"/>
    </xf>
    <xf numFmtId="14" fontId="4" fillId="0" borderId="15" xfId="0" applyNumberFormat="1" applyFont="1" applyBorder="1" applyAlignment="1">
      <alignment horizontal="left"/>
    </xf>
    <xf numFmtId="14" fontId="4" fillId="0" borderId="18" xfId="0" applyNumberFormat="1" applyFont="1" applyBorder="1" applyAlignment="1">
      <alignment horizontal="left"/>
    </xf>
    <xf numFmtId="2" fontId="2" fillId="6" borderId="12" xfId="0" applyNumberFormat="1" applyFont="1" applyFill="1" applyBorder="1"/>
    <xf numFmtId="2" fontId="2" fillId="6" borderId="13" xfId="0" applyNumberFormat="1" applyFont="1" applyFill="1" applyBorder="1"/>
    <xf numFmtId="0" fontId="2" fillId="0" borderId="0" xfId="0" applyFont="1"/>
    <xf numFmtId="2" fontId="2" fillId="6" borderId="14" xfId="0" applyNumberFormat="1" applyFont="1" applyFill="1" applyBorder="1"/>
    <xf numFmtId="0" fontId="20" fillId="0" borderId="44" xfId="3" applyFont="1" applyBorder="1" applyAlignment="1">
      <alignment horizontal="right"/>
    </xf>
    <xf numFmtId="0" fontId="4" fillId="0" borderId="15" xfId="0" applyFont="1" applyBorder="1" applyAlignment="1">
      <alignment horizontal="left"/>
    </xf>
    <xf numFmtId="0" fontId="4" fillId="0" borderId="16"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8" fillId="2" borderId="33" xfId="0" applyFont="1" applyFill="1" applyBorder="1" applyAlignment="1">
      <alignment horizontal="center" vertical="top"/>
    </xf>
    <xf numFmtId="0" fontId="8" fillId="2" borderId="34" xfId="0" applyFont="1" applyFill="1" applyBorder="1" applyAlignment="1">
      <alignment horizontal="center" vertical="top"/>
    </xf>
    <xf numFmtId="0" fontId="8" fillId="2" borderId="36" xfId="0" applyFont="1" applyFill="1" applyBorder="1" applyAlignment="1">
      <alignment horizontal="center" vertical="top"/>
    </xf>
    <xf numFmtId="0" fontId="8" fillId="2" borderId="35" xfId="0" applyFont="1" applyFill="1" applyBorder="1" applyAlignment="1">
      <alignment horizontal="center" vertical="top"/>
    </xf>
    <xf numFmtId="0" fontId="8" fillId="2" borderId="0" xfId="0" applyFont="1" applyFill="1" applyBorder="1" applyAlignment="1">
      <alignment horizontal="center" vertical="top"/>
    </xf>
    <xf numFmtId="0" fontId="8" fillId="2" borderId="37" xfId="0" applyFont="1" applyFill="1" applyBorder="1" applyAlignment="1">
      <alignment horizontal="center" vertical="top"/>
    </xf>
    <xf numFmtId="0" fontId="8" fillId="2" borderId="38" xfId="0" applyFont="1" applyFill="1" applyBorder="1" applyAlignment="1">
      <alignment horizontal="center" vertical="top"/>
    </xf>
    <xf numFmtId="0" fontId="8" fillId="2" borderId="39" xfId="0" applyFont="1" applyFill="1" applyBorder="1" applyAlignment="1">
      <alignment horizontal="center" vertical="top"/>
    </xf>
    <xf numFmtId="0" fontId="8" fillId="2" borderId="40" xfId="0" applyFont="1" applyFill="1" applyBorder="1" applyAlignment="1">
      <alignment horizontal="center" vertical="top"/>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16" fontId="4" fillId="0" borderId="15" xfId="0" applyNumberFormat="1" applyFont="1" applyBorder="1" applyAlignment="1">
      <alignment horizontal="left"/>
    </xf>
    <xf numFmtId="3" fontId="4" fillId="0" borderId="15" xfId="0" applyNumberFormat="1" applyFont="1" applyBorder="1" applyAlignment="1">
      <alignment horizontal="left"/>
    </xf>
    <xf numFmtId="0" fontId="4" fillId="0" borderId="49" xfId="0" applyFont="1" applyBorder="1" applyAlignment="1">
      <alignment horizontal="left"/>
    </xf>
    <xf numFmtId="0" fontId="4" fillId="0" borderId="50" xfId="0" applyFont="1" applyBorder="1" applyAlignment="1">
      <alignment horizontal="left"/>
    </xf>
  </cellXfs>
  <cellStyles count="4">
    <cellStyle name="Komma" xfId="1" builtinId="3"/>
    <cellStyle name="Link" xfId="3" builtinId="8"/>
    <cellStyle name="Standard" xfId="0" builtinId="0"/>
    <cellStyle name="Währung" xfId="2" builtinId="4"/>
  </cellStyles>
  <dxfs count="6">
    <dxf>
      <font>
        <color theme="1"/>
      </font>
    </dxf>
    <dxf>
      <font>
        <color rgb="FFFF0000"/>
      </font>
    </dxf>
    <dxf>
      <font>
        <color theme="1"/>
      </font>
    </dxf>
    <dxf>
      <font>
        <color rgb="FFFF0000"/>
      </font>
    </dxf>
    <dxf>
      <font>
        <color theme="1"/>
      </font>
    </dxf>
    <dxf>
      <font>
        <color rgb="FFFF0000"/>
      </font>
    </dxf>
  </dxfs>
  <tableStyles count="0" defaultTableStyle="TableStyleMedium2" defaultPivotStyle="PivotStyleLight16"/>
  <colors>
    <mruColors>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de-DE"/>
            </a:pPr>
            <a:r>
              <a:rPr lang="fr-FR"/>
              <a:t> </a:t>
            </a:r>
            <a:endParaRPr lang="en-US"/>
          </a:p>
        </c:rich>
      </c:tx>
      <c:overlay val="0"/>
    </c:title>
    <c:autoTitleDeleted val="0"/>
    <c:plotArea>
      <c:layout>
        <c:manualLayout>
          <c:layoutTarget val="inner"/>
          <c:xMode val="edge"/>
          <c:yMode val="edge"/>
          <c:x val="0.14743753861542777"/>
          <c:y val="2.4534940335730625E-2"/>
          <c:w val="0.85005901376255011"/>
          <c:h val="0.62672017150588777"/>
        </c:manualLayout>
      </c:layout>
      <c:barChart>
        <c:barDir val="col"/>
        <c:grouping val="clustered"/>
        <c:varyColors val="0"/>
        <c:ser>
          <c:idx val="0"/>
          <c:order val="0"/>
          <c:tx>
            <c:strRef>
              <c:f>'Aperçu mensuel'!$C$3</c:f>
              <c:strCache>
                <c:ptCount val="1"/>
                <c:pt idx="0">
                  <c:v>Recette</c:v>
                </c:pt>
              </c:strCache>
            </c:strRef>
          </c:tx>
          <c:invertIfNegative val="0"/>
          <c:cat>
            <c:strRef>
              <c:f>'Aperçu mensuel'!$B$4:$B$16</c:f>
              <c:strCache>
                <c:ptCount val="13"/>
                <c:pt idx="0">
                  <c:v>Solde initial</c:v>
                </c:pt>
                <c:pt idx="1">
                  <c:v>Janvier </c:v>
                </c:pt>
                <c:pt idx="2">
                  <c:v>Février </c:v>
                </c:pt>
                <c:pt idx="3">
                  <c:v>Mars</c:v>
                </c:pt>
                <c:pt idx="4">
                  <c:v>Avril</c:v>
                </c:pt>
                <c:pt idx="5">
                  <c:v>Mai</c:v>
                </c:pt>
                <c:pt idx="6">
                  <c:v>Juin</c:v>
                </c:pt>
                <c:pt idx="7">
                  <c:v>Juillet</c:v>
                </c:pt>
                <c:pt idx="8">
                  <c:v>Août </c:v>
                </c:pt>
                <c:pt idx="9">
                  <c:v>Septembre</c:v>
                </c:pt>
                <c:pt idx="10">
                  <c:v>Octobre </c:v>
                </c:pt>
                <c:pt idx="11">
                  <c:v>Novembre</c:v>
                </c:pt>
                <c:pt idx="12">
                  <c:v>Décembre </c:v>
                </c:pt>
              </c:strCache>
            </c:strRef>
          </c:cat>
          <c:val>
            <c:numRef>
              <c:f>'Aperçu mensuel'!$C$4:$C$16</c:f>
              <c:numCache>
                <c:formatCode>0.00</c:formatCode>
                <c:ptCount val="13"/>
                <c:pt idx="1">
                  <c:v>0</c:v>
                </c:pt>
                <c:pt idx="2">
                  <c:v>0</c:v>
                </c:pt>
                <c:pt idx="3">
                  <c:v>765</c:v>
                </c:pt>
                <c:pt idx="4">
                  <c:v>0</c:v>
                </c:pt>
                <c:pt idx="5">
                  <c:v>998</c:v>
                </c:pt>
                <c:pt idx="6">
                  <c:v>0</c:v>
                </c:pt>
                <c:pt idx="7">
                  <c:v>0</c:v>
                </c:pt>
                <c:pt idx="8">
                  <c:v>0</c:v>
                </c:pt>
                <c:pt idx="9">
                  <c:v>372</c:v>
                </c:pt>
                <c:pt idx="10">
                  <c:v>399</c:v>
                </c:pt>
                <c:pt idx="11">
                  <c:v>1126.442</c:v>
                </c:pt>
                <c:pt idx="12">
                  <c:v>2963</c:v>
                </c:pt>
              </c:numCache>
            </c:numRef>
          </c:val>
          <c:extLst>
            <c:ext xmlns:c16="http://schemas.microsoft.com/office/drawing/2014/chart" uri="{C3380CC4-5D6E-409C-BE32-E72D297353CC}">
              <c16:uniqueId val="{00000000-94FE-4FF7-AEDC-F6DBDAEA4238}"/>
            </c:ext>
          </c:extLst>
        </c:ser>
        <c:ser>
          <c:idx val="1"/>
          <c:order val="1"/>
          <c:tx>
            <c:strRef>
              <c:f>'Aperçu mensuel'!$D$3</c:f>
              <c:strCache>
                <c:ptCount val="1"/>
                <c:pt idx="0">
                  <c:v>Dépenses</c:v>
                </c:pt>
              </c:strCache>
            </c:strRef>
          </c:tx>
          <c:invertIfNegative val="0"/>
          <c:cat>
            <c:strRef>
              <c:f>'Aperçu mensuel'!$B$4:$B$16</c:f>
              <c:strCache>
                <c:ptCount val="13"/>
                <c:pt idx="0">
                  <c:v>Solde initial</c:v>
                </c:pt>
                <c:pt idx="1">
                  <c:v>Janvier </c:v>
                </c:pt>
                <c:pt idx="2">
                  <c:v>Février </c:v>
                </c:pt>
                <c:pt idx="3">
                  <c:v>Mars</c:v>
                </c:pt>
                <c:pt idx="4">
                  <c:v>Avril</c:v>
                </c:pt>
                <c:pt idx="5">
                  <c:v>Mai</c:v>
                </c:pt>
                <c:pt idx="6">
                  <c:v>Juin</c:v>
                </c:pt>
                <c:pt idx="7">
                  <c:v>Juillet</c:v>
                </c:pt>
                <c:pt idx="8">
                  <c:v>Août </c:v>
                </c:pt>
                <c:pt idx="9">
                  <c:v>Septembre</c:v>
                </c:pt>
                <c:pt idx="10">
                  <c:v>Octobre </c:v>
                </c:pt>
                <c:pt idx="11">
                  <c:v>Novembre</c:v>
                </c:pt>
                <c:pt idx="12">
                  <c:v>Décembre </c:v>
                </c:pt>
              </c:strCache>
            </c:strRef>
          </c:cat>
          <c:val>
            <c:numRef>
              <c:f>'Aperçu mensuel'!$D$4:$D$16</c:f>
              <c:numCache>
                <c:formatCode>0.00</c:formatCode>
                <c:ptCount val="13"/>
                <c:pt idx="1">
                  <c:v>0</c:v>
                </c:pt>
                <c:pt idx="2">
                  <c:v>0</c:v>
                </c:pt>
                <c:pt idx="3">
                  <c:v>507.72700000000003</c:v>
                </c:pt>
                <c:pt idx="4">
                  <c:v>531.27499999999998</c:v>
                </c:pt>
                <c:pt idx="5">
                  <c:v>83.846000000000004</c:v>
                </c:pt>
                <c:pt idx="6">
                  <c:v>0</c:v>
                </c:pt>
                <c:pt idx="7">
                  <c:v>125.006</c:v>
                </c:pt>
                <c:pt idx="8">
                  <c:v>78.965000000000003</c:v>
                </c:pt>
                <c:pt idx="9">
                  <c:v>329.28899999999999</c:v>
                </c:pt>
                <c:pt idx="10">
                  <c:v>853.71100000000001</c:v>
                </c:pt>
                <c:pt idx="11">
                  <c:v>141.774</c:v>
                </c:pt>
                <c:pt idx="12">
                  <c:v>1080.2099999999998</c:v>
                </c:pt>
              </c:numCache>
            </c:numRef>
          </c:val>
          <c:extLst>
            <c:ext xmlns:c16="http://schemas.microsoft.com/office/drawing/2014/chart" uri="{C3380CC4-5D6E-409C-BE32-E72D297353CC}">
              <c16:uniqueId val="{00000001-94FE-4FF7-AEDC-F6DBDAEA4238}"/>
            </c:ext>
          </c:extLst>
        </c:ser>
        <c:ser>
          <c:idx val="2"/>
          <c:order val="2"/>
          <c:tx>
            <c:strRef>
              <c:f>'Aperçu mensuel'!$E$3</c:f>
              <c:strCache>
                <c:ptCount val="1"/>
                <c:pt idx="0">
                  <c:v>Balance mensuelle</c:v>
                </c:pt>
              </c:strCache>
            </c:strRef>
          </c:tx>
          <c:invertIfNegative val="0"/>
          <c:cat>
            <c:strRef>
              <c:f>'Aperçu mensuel'!$B$4:$B$16</c:f>
              <c:strCache>
                <c:ptCount val="13"/>
                <c:pt idx="0">
                  <c:v>Solde initial</c:v>
                </c:pt>
                <c:pt idx="1">
                  <c:v>Janvier </c:v>
                </c:pt>
                <c:pt idx="2">
                  <c:v>Février </c:v>
                </c:pt>
                <c:pt idx="3">
                  <c:v>Mars</c:v>
                </c:pt>
                <c:pt idx="4">
                  <c:v>Avril</c:v>
                </c:pt>
                <c:pt idx="5">
                  <c:v>Mai</c:v>
                </c:pt>
                <c:pt idx="6">
                  <c:v>Juin</c:v>
                </c:pt>
                <c:pt idx="7">
                  <c:v>Juillet</c:v>
                </c:pt>
                <c:pt idx="8">
                  <c:v>Août </c:v>
                </c:pt>
                <c:pt idx="9">
                  <c:v>Septembre</c:v>
                </c:pt>
                <c:pt idx="10">
                  <c:v>Octobre </c:v>
                </c:pt>
                <c:pt idx="11">
                  <c:v>Novembre</c:v>
                </c:pt>
                <c:pt idx="12">
                  <c:v>Décembre </c:v>
                </c:pt>
              </c:strCache>
            </c:strRef>
          </c:cat>
          <c:val>
            <c:numRef>
              <c:f>'Aperçu mensuel'!$E$4:$E$16</c:f>
              <c:numCache>
                <c:formatCode>0.00</c:formatCode>
                <c:ptCount val="13"/>
                <c:pt idx="1">
                  <c:v>0</c:v>
                </c:pt>
                <c:pt idx="2">
                  <c:v>0</c:v>
                </c:pt>
                <c:pt idx="3">
                  <c:v>257.27299999999997</c:v>
                </c:pt>
                <c:pt idx="4">
                  <c:v>-531.27499999999998</c:v>
                </c:pt>
                <c:pt idx="5">
                  <c:v>914.154</c:v>
                </c:pt>
                <c:pt idx="6">
                  <c:v>0</c:v>
                </c:pt>
                <c:pt idx="7">
                  <c:v>-125.006</c:v>
                </c:pt>
                <c:pt idx="8">
                  <c:v>-78.965000000000003</c:v>
                </c:pt>
                <c:pt idx="9">
                  <c:v>42.711000000000013</c:v>
                </c:pt>
                <c:pt idx="10">
                  <c:v>-454.71100000000001</c:v>
                </c:pt>
                <c:pt idx="11">
                  <c:v>984.66800000000001</c:v>
                </c:pt>
                <c:pt idx="12">
                  <c:v>1882.7900000000002</c:v>
                </c:pt>
              </c:numCache>
            </c:numRef>
          </c:val>
          <c:extLst>
            <c:ext xmlns:c16="http://schemas.microsoft.com/office/drawing/2014/chart" uri="{C3380CC4-5D6E-409C-BE32-E72D297353CC}">
              <c16:uniqueId val="{00000002-94FE-4FF7-AEDC-F6DBDAEA4238}"/>
            </c:ext>
          </c:extLst>
        </c:ser>
        <c:ser>
          <c:idx val="3"/>
          <c:order val="3"/>
          <c:tx>
            <c:strRef>
              <c:f>'Aperçu mensuel'!$F$3</c:f>
              <c:strCache>
                <c:ptCount val="1"/>
                <c:pt idx="0">
                  <c:v>Solde</c:v>
                </c:pt>
              </c:strCache>
            </c:strRef>
          </c:tx>
          <c:invertIfNegative val="0"/>
          <c:cat>
            <c:strRef>
              <c:f>'Aperçu mensuel'!$B$4:$B$16</c:f>
              <c:strCache>
                <c:ptCount val="13"/>
                <c:pt idx="0">
                  <c:v>Solde initial</c:v>
                </c:pt>
                <c:pt idx="1">
                  <c:v>Janvier </c:v>
                </c:pt>
                <c:pt idx="2">
                  <c:v>Février </c:v>
                </c:pt>
                <c:pt idx="3">
                  <c:v>Mars</c:v>
                </c:pt>
                <c:pt idx="4">
                  <c:v>Avril</c:v>
                </c:pt>
                <c:pt idx="5">
                  <c:v>Mai</c:v>
                </c:pt>
                <c:pt idx="6">
                  <c:v>Juin</c:v>
                </c:pt>
                <c:pt idx="7">
                  <c:v>Juillet</c:v>
                </c:pt>
                <c:pt idx="8">
                  <c:v>Août </c:v>
                </c:pt>
                <c:pt idx="9">
                  <c:v>Septembre</c:v>
                </c:pt>
                <c:pt idx="10">
                  <c:v>Octobre </c:v>
                </c:pt>
                <c:pt idx="11">
                  <c:v>Novembre</c:v>
                </c:pt>
                <c:pt idx="12">
                  <c:v>Décembre </c:v>
                </c:pt>
              </c:strCache>
            </c:strRef>
          </c:cat>
          <c:val>
            <c:numRef>
              <c:f>'Aperçu mensuel'!$F$4:$F$16</c:f>
              <c:numCache>
                <c:formatCode>0.00</c:formatCode>
                <c:ptCount val="13"/>
                <c:pt idx="0" formatCode="General">
                  <c:v>0</c:v>
                </c:pt>
                <c:pt idx="1">
                  <c:v>0</c:v>
                </c:pt>
                <c:pt idx="2">
                  <c:v>0</c:v>
                </c:pt>
                <c:pt idx="3">
                  <c:v>257.27299999999997</c:v>
                </c:pt>
                <c:pt idx="4">
                  <c:v>-274.00200000000001</c:v>
                </c:pt>
                <c:pt idx="5">
                  <c:v>640.15200000000004</c:v>
                </c:pt>
                <c:pt idx="6">
                  <c:v>640.15200000000004</c:v>
                </c:pt>
                <c:pt idx="7">
                  <c:v>515.14600000000007</c:v>
                </c:pt>
                <c:pt idx="8">
                  <c:v>436.18100000000004</c:v>
                </c:pt>
                <c:pt idx="9">
                  <c:v>478.89200000000005</c:v>
                </c:pt>
                <c:pt idx="10">
                  <c:v>24.18100000000004</c:v>
                </c:pt>
                <c:pt idx="11">
                  <c:v>1008.849</c:v>
                </c:pt>
                <c:pt idx="12">
                  <c:v>2891.6390000000001</c:v>
                </c:pt>
              </c:numCache>
            </c:numRef>
          </c:val>
          <c:extLst>
            <c:ext xmlns:c16="http://schemas.microsoft.com/office/drawing/2014/chart" uri="{C3380CC4-5D6E-409C-BE32-E72D297353CC}">
              <c16:uniqueId val="{00000003-94FE-4FF7-AEDC-F6DBDAEA4238}"/>
            </c:ext>
          </c:extLst>
        </c:ser>
        <c:dLbls>
          <c:showLegendKey val="0"/>
          <c:showVal val="0"/>
          <c:showCatName val="0"/>
          <c:showSerName val="0"/>
          <c:showPercent val="0"/>
          <c:showBubbleSize val="0"/>
        </c:dLbls>
        <c:gapWidth val="75"/>
        <c:overlap val="-25"/>
        <c:axId val="59905920"/>
        <c:axId val="59907456"/>
      </c:barChart>
      <c:catAx>
        <c:axId val="59905920"/>
        <c:scaling>
          <c:orientation val="minMax"/>
        </c:scaling>
        <c:delete val="0"/>
        <c:axPos val="b"/>
        <c:majorGridlines/>
        <c:numFmt formatCode="General" sourceLinked="0"/>
        <c:majorTickMark val="none"/>
        <c:minorTickMark val="none"/>
        <c:tickLblPos val="nextTo"/>
        <c:txPr>
          <a:bodyPr rot="-3600000" vert="horz" anchor="ctr" anchorCtr="1"/>
          <a:lstStyle/>
          <a:p>
            <a:pPr>
              <a:defRPr lang="de-DE"/>
            </a:pPr>
            <a:endParaRPr lang="de-DE"/>
          </a:p>
        </c:txPr>
        <c:crossAx val="59907456"/>
        <c:crosses val="autoZero"/>
        <c:auto val="0"/>
        <c:lblAlgn val="ctr"/>
        <c:lblOffset val="700"/>
        <c:noMultiLvlLbl val="0"/>
      </c:catAx>
      <c:valAx>
        <c:axId val="59907456"/>
        <c:scaling>
          <c:orientation val="minMax"/>
        </c:scaling>
        <c:delete val="0"/>
        <c:axPos val="l"/>
        <c:majorGridlines/>
        <c:numFmt formatCode="General" sourceLinked="1"/>
        <c:majorTickMark val="none"/>
        <c:minorTickMark val="none"/>
        <c:tickLblPos val="nextTo"/>
        <c:spPr>
          <a:ln w="9525">
            <a:noFill/>
          </a:ln>
        </c:spPr>
        <c:txPr>
          <a:bodyPr/>
          <a:lstStyle/>
          <a:p>
            <a:pPr>
              <a:defRPr lang="de-DE"/>
            </a:pPr>
            <a:endParaRPr lang="de-DE"/>
          </a:p>
        </c:txPr>
        <c:crossAx val="59905920"/>
        <c:crosses val="autoZero"/>
        <c:crossBetween val="between"/>
      </c:valAx>
    </c:plotArea>
    <c:legend>
      <c:legendPos val="b"/>
      <c:overlay val="0"/>
      <c:txPr>
        <a:bodyPr/>
        <a:lstStyle/>
        <a:p>
          <a:pPr>
            <a:defRPr lang="de-DE"/>
          </a:pPr>
          <a:endParaRPr lang="de-DE"/>
        </a:p>
      </c:txPr>
    </c:legend>
    <c:plotVisOnly val="1"/>
    <c:dispBlanksAs val="gap"/>
    <c:showDLblsOverMax val="0"/>
  </c:chart>
  <c:spPr>
    <a:solidFill>
      <a:schemeClr val="bg1">
        <a:lumMod val="85000"/>
      </a:schemeClr>
    </a:solidFill>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202623</xdr:colOff>
      <xdr:row>17</xdr:row>
      <xdr:rowOff>166254</xdr:rowOff>
    </xdr:from>
    <xdr:to>
      <xdr:col>5</xdr:col>
      <xdr:colOff>940376</xdr:colOff>
      <xdr:row>34</xdr:row>
      <xdr:rowOff>86596</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showGridLines="0" workbookViewId="0">
      <selection activeCell="H17" sqref="H17"/>
    </sheetView>
  </sheetViews>
  <sheetFormatPr baseColWidth="10" defaultColWidth="10.73046875" defaultRowHeight="14.25" x14ac:dyDescent="0.45"/>
  <cols>
    <col min="1" max="1" width="3.59765625" customWidth="1"/>
    <col min="2" max="2" width="16.1328125" customWidth="1"/>
    <col min="5" max="5" width="14.1328125" customWidth="1"/>
    <col min="6" max="6" width="13.265625" customWidth="1"/>
    <col min="8" max="8" width="9.59765625" customWidth="1"/>
    <col min="9" max="9" width="3.73046875" customWidth="1"/>
  </cols>
  <sheetData>
    <row r="1" spans="2:10" ht="18" x14ac:dyDescent="0.55000000000000004">
      <c r="B1" s="80" t="s">
        <v>25</v>
      </c>
      <c r="F1" s="65" t="s">
        <v>67</v>
      </c>
      <c r="H1" s="65"/>
    </row>
    <row r="2" spans="2:10" ht="10.5" customHeight="1" thickBot="1" x14ac:dyDescent="0.5"/>
    <row r="3" spans="2:10" ht="14.65" thickBot="1" x14ac:dyDescent="0.5">
      <c r="B3" s="36"/>
      <c r="C3" s="53" t="s">
        <v>45</v>
      </c>
      <c r="D3" s="37" t="s">
        <v>11</v>
      </c>
      <c r="E3" s="37" t="s">
        <v>12</v>
      </c>
      <c r="F3" s="38" t="s">
        <v>13</v>
      </c>
    </row>
    <row r="4" spans="2:10" x14ac:dyDescent="0.45">
      <c r="B4" s="35" t="s">
        <v>29</v>
      </c>
      <c r="C4" s="54"/>
      <c r="D4" s="39"/>
      <c r="E4" s="39"/>
      <c r="F4" s="40">
        <v>0</v>
      </c>
      <c r="J4" s="79" t="s">
        <v>6</v>
      </c>
    </row>
    <row r="5" spans="2:10" x14ac:dyDescent="0.45">
      <c r="B5" s="33" t="s">
        <v>14</v>
      </c>
      <c r="C5" s="55">
        <f>Janvier!D4</f>
        <v>0</v>
      </c>
      <c r="D5" s="41">
        <f>Janvier!D5</f>
        <v>0</v>
      </c>
      <c r="E5" s="41">
        <f>C5-D5</f>
        <v>0</v>
      </c>
      <c r="F5" s="42">
        <v>0</v>
      </c>
      <c r="J5" s="79" t="s">
        <v>7</v>
      </c>
    </row>
    <row r="6" spans="2:10" x14ac:dyDescent="0.45">
      <c r="B6" s="33" t="s">
        <v>15</v>
      </c>
      <c r="C6" s="55">
        <f>Février!D4</f>
        <v>0</v>
      </c>
      <c r="D6" s="41">
        <f>Février!D5</f>
        <v>0</v>
      </c>
      <c r="E6" s="41">
        <f t="shared" ref="E6:E16" si="0">C6-D6</f>
        <v>0</v>
      </c>
      <c r="F6" s="42">
        <v>0</v>
      </c>
    </row>
    <row r="7" spans="2:10" x14ac:dyDescent="0.45">
      <c r="B7" s="33" t="s">
        <v>16</v>
      </c>
      <c r="C7" s="55">
        <f>Mars!D4</f>
        <v>765</v>
      </c>
      <c r="D7" s="41">
        <f>Mars!D5</f>
        <v>507.72700000000003</v>
      </c>
      <c r="E7" s="41">
        <f t="shared" si="0"/>
        <v>257.27299999999997</v>
      </c>
      <c r="F7" s="42">
        <f t="shared" ref="F7:F16" si="1">F6+E7</f>
        <v>257.27299999999997</v>
      </c>
    </row>
    <row r="8" spans="2:10" x14ac:dyDescent="0.45">
      <c r="B8" s="33" t="s">
        <v>17</v>
      </c>
      <c r="C8" s="55">
        <f>Avril!D4</f>
        <v>0</v>
      </c>
      <c r="D8" s="41">
        <f>Avril!D5</f>
        <v>531.27499999999998</v>
      </c>
      <c r="E8" s="41">
        <f t="shared" si="0"/>
        <v>-531.27499999999998</v>
      </c>
      <c r="F8" s="42">
        <f t="shared" si="1"/>
        <v>-274.00200000000001</v>
      </c>
    </row>
    <row r="9" spans="2:10" x14ac:dyDescent="0.45">
      <c r="B9" s="33" t="s">
        <v>3</v>
      </c>
      <c r="C9" s="55">
        <f>Mai!D4</f>
        <v>998</v>
      </c>
      <c r="D9" s="41">
        <f>Mai!D5</f>
        <v>83.846000000000004</v>
      </c>
      <c r="E9" s="41">
        <f t="shared" si="0"/>
        <v>914.154</v>
      </c>
      <c r="F9" s="42">
        <f t="shared" si="1"/>
        <v>640.15200000000004</v>
      </c>
    </row>
    <row r="10" spans="2:10" x14ac:dyDescent="0.45">
      <c r="B10" s="33" t="s">
        <v>18</v>
      </c>
      <c r="C10" s="55">
        <f>Juin!D4</f>
        <v>0</v>
      </c>
      <c r="D10" s="41">
        <f>Juin!D5</f>
        <v>0</v>
      </c>
      <c r="E10" s="41">
        <f t="shared" si="0"/>
        <v>0</v>
      </c>
      <c r="F10" s="42">
        <f t="shared" si="1"/>
        <v>640.15200000000004</v>
      </c>
    </row>
    <row r="11" spans="2:10" x14ac:dyDescent="0.45">
      <c r="B11" s="33" t="s">
        <v>19</v>
      </c>
      <c r="C11" s="55">
        <f>Juillet!D4</f>
        <v>0</v>
      </c>
      <c r="D11" s="41">
        <f>Juillet!D5</f>
        <v>125.006</v>
      </c>
      <c r="E11" s="41">
        <f t="shared" si="0"/>
        <v>-125.006</v>
      </c>
      <c r="F11" s="42">
        <f t="shared" si="1"/>
        <v>515.14600000000007</v>
      </c>
    </row>
    <row r="12" spans="2:10" x14ac:dyDescent="0.45">
      <c r="B12" s="33" t="s">
        <v>20</v>
      </c>
      <c r="C12" s="55">
        <f>Août!D4</f>
        <v>0</v>
      </c>
      <c r="D12" s="41">
        <f>Août!D5</f>
        <v>78.965000000000003</v>
      </c>
      <c r="E12" s="41">
        <f t="shared" si="0"/>
        <v>-78.965000000000003</v>
      </c>
      <c r="F12" s="42">
        <f t="shared" si="1"/>
        <v>436.18100000000004</v>
      </c>
    </row>
    <row r="13" spans="2:10" x14ac:dyDescent="0.45">
      <c r="B13" s="33" t="s">
        <v>21</v>
      </c>
      <c r="C13" s="55">
        <f>Septembre!D4</f>
        <v>372</v>
      </c>
      <c r="D13" s="41">
        <f>Septembre!D5</f>
        <v>329.28899999999999</v>
      </c>
      <c r="E13" s="41">
        <f t="shared" si="0"/>
        <v>42.711000000000013</v>
      </c>
      <c r="F13" s="42">
        <f t="shared" si="1"/>
        <v>478.89200000000005</v>
      </c>
    </row>
    <row r="14" spans="2:10" x14ac:dyDescent="0.45">
      <c r="B14" s="33" t="s">
        <v>22</v>
      </c>
      <c r="C14" s="55">
        <f>Octobre!D4</f>
        <v>399</v>
      </c>
      <c r="D14" s="41">
        <f>Octobre!D5</f>
        <v>853.71100000000001</v>
      </c>
      <c r="E14" s="41">
        <f t="shared" si="0"/>
        <v>-454.71100000000001</v>
      </c>
      <c r="F14" s="42">
        <f t="shared" si="1"/>
        <v>24.18100000000004</v>
      </c>
    </row>
    <row r="15" spans="2:10" x14ac:dyDescent="0.45">
      <c r="B15" s="33" t="s">
        <v>23</v>
      </c>
      <c r="C15" s="55">
        <f>Novembre!D4</f>
        <v>1126.442</v>
      </c>
      <c r="D15" s="41">
        <f>Novembre!D5</f>
        <v>141.774</v>
      </c>
      <c r="E15" s="41">
        <f t="shared" si="0"/>
        <v>984.66800000000001</v>
      </c>
      <c r="F15" s="42">
        <f t="shared" si="1"/>
        <v>1008.849</v>
      </c>
    </row>
    <row r="16" spans="2:10" ht="14.65" thickBot="1" x14ac:dyDescent="0.5">
      <c r="B16" s="34" t="s">
        <v>24</v>
      </c>
      <c r="C16" s="56">
        <f>Décembre!D4</f>
        <v>2963</v>
      </c>
      <c r="D16" s="43">
        <f>Décembre!D5</f>
        <v>1080.2099999999998</v>
      </c>
      <c r="E16" s="43">
        <f t="shared" si="0"/>
        <v>1882.7900000000002</v>
      </c>
      <c r="F16" s="44">
        <f t="shared" si="1"/>
        <v>2891.6390000000001</v>
      </c>
    </row>
    <row r="17" spans="2:6" ht="14.65" thickBot="1" x14ac:dyDescent="0.5">
      <c r="B17" s="34" t="s">
        <v>131</v>
      </c>
      <c r="C17" s="99">
        <f>SUM(C5+C6+C7+C8+C9+C10+C11+C12+C13+C14+C15+C16)</f>
        <v>6623.442</v>
      </c>
      <c r="D17" s="100">
        <f>D5+D6+D7+D8+D9+D10+D11+D12+D13+D14+D15+D16</f>
        <v>3731.8029999999999</v>
      </c>
      <c r="E17" s="101"/>
      <c r="F17" s="102">
        <f>F16</f>
        <v>2891.6390000000001</v>
      </c>
    </row>
    <row r="37" spans="2:9" x14ac:dyDescent="0.45">
      <c r="B37" s="57" t="s">
        <v>26</v>
      </c>
      <c r="C37" s="58"/>
      <c r="D37" s="58"/>
      <c r="E37" s="58"/>
      <c r="F37" s="58"/>
      <c r="G37" s="58"/>
      <c r="H37" s="59"/>
      <c r="I37" s="79" t="s">
        <v>8</v>
      </c>
    </row>
    <row r="38" spans="2:9" x14ac:dyDescent="0.45">
      <c r="B38" s="60"/>
      <c r="C38" s="1"/>
      <c r="D38" s="1"/>
      <c r="E38" s="1"/>
      <c r="F38" s="1"/>
      <c r="G38" s="1"/>
      <c r="H38" s="61"/>
    </row>
    <row r="39" spans="2:9" x14ac:dyDescent="0.45">
      <c r="B39" s="60"/>
      <c r="C39" s="1"/>
      <c r="D39" s="1"/>
      <c r="E39" s="1"/>
      <c r="F39" s="1"/>
      <c r="G39" s="1"/>
      <c r="H39" s="61"/>
    </row>
    <row r="40" spans="2:9" x14ac:dyDescent="0.45">
      <c r="B40" s="60"/>
      <c r="C40" s="1"/>
      <c r="D40" s="1"/>
      <c r="E40" s="1"/>
      <c r="F40" s="1"/>
      <c r="G40" s="1"/>
      <c r="H40" s="61"/>
    </row>
    <row r="41" spans="2:9" x14ac:dyDescent="0.45">
      <c r="B41" s="60"/>
      <c r="C41" s="1"/>
      <c r="D41" s="1"/>
      <c r="E41" s="1"/>
      <c r="F41" s="1"/>
      <c r="G41" s="1"/>
      <c r="H41" s="61"/>
    </row>
    <row r="42" spans="2:9" x14ac:dyDescent="0.45">
      <c r="B42" s="60"/>
      <c r="C42" s="1"/>
      <c r="D42" s="1"/>
      <c r="E42" s="1"/>
      <c r="F42" s="1"/>
      <c r="G42" s="1"/>
      <c r="H42" s="61"/>
    </row>
    <row r="43" spans="2:9" x14ac:dyDescent="0.45">
      <c r="B43" s="60"/>
      <c r="C43" s="1"/>
      <c r="D43" s="1"/>
      <c r="E43" s="1"/>
      <c r="F43" s="1"/>
      <c r="G43" s="1"/>
      <c r="H43" s="61"/>
    </row>
    <row r="44" spans="2:9" x14ac:dyDescent="0.45">
      <c r="B44" s="60"/>
      <c r="C44" s="1"/>
      <c r="D44" s="1"/>
      <c r="E44" s="1"/>
      <c r="F44" s="1"/>
      <c r="G44" s="1"/>
      <c r="H44" s="61"/>
    </row>
    <row r="45" spans="2:9" x14ac:dyDescent="0.45">
      <c r="B45" s="60"/>
      <c r="C45" s="1"/>
      <c r="D45" s="1"/>
      <c r="E45" s="1"/>
      <c r="F45" s="1"/>
      <c r="G45" s="1"/>
      <c r="H45" s="61"/>
    </row>
    <row r="46" spans="2:9" x14ac:dyDescent="0.45">
      <c r="B46" s="60"/>
      <c r="C46" s="1"/>
      <c r="D46" s="1"/>
      <c r="E46" s="1"/>
      <c r="F46" s="1"/>
      <c r="G46" s="1"/>
      <c r="H46" s="61"/>
    </row>
    <row r="47" spans="2:9" x14ac:dyDescent="0.45">
      <c r="B47" s="60"/>
      <c r="C47" s="1"/>
      <c r="D47" s="1"/>
      <c r="E47" s="1"/>
      <c r="F47" s="1"/>
      <c r="G47" s="1"/>
      <c r="H47" s="61"/>
    </row>
    <row r="48" spans="2:9" x14ac:dyDescent="0.45">
      <c r="B48" s="60"/>
      <c r="C48" s="1"/>
      <c r="D48" s="1"/>
      <c r="E48" s="1"/>
      <c r="F48" s="1"/>
      <c r="G48" s="1"/>
      <c r="H48" s="61"/>
    </row>
    <row r="49" spans="2:8" x14ac:dyDescent="0.45">
      <c r="B49" s="60"/>
      <c r="C49" s="1"/>
      <c r="D49" s="1"/>
      <c r="E49" s="1"/>
      <c r="F49" s="1"/>
      <c r="G49" s="1"/>
      <c r="H49" s="61"/>
    </row>
    <row r="50" spans="2:8" x14ac:dyDescent="0.45">
      <c r="B50" s="60"/>
      <c r="C50" s="1"/>
      <c r="D50" s="1"/>
      <c r="E50" s="1"/>
      <c r="F50" s="1"/>
      <c r="G50" s="1"/>
      <c r="H50" s="61"/>
    </row>
    <row r="51" spans="2:8" x14ac:dyDescent="0.45">
      <c r="B51" s="62"/>
      <c r="C51" s="63"/>
      <c r="D51" s="63"/>
      <c r="E51" s="63"/>
      <c r="F51" s="63"/>
      <c r="G51" s="63"/>
      <c r="H51" s="64"/>
    </row>
    <row r="52" spans="2:8" x14ac:dyDescent="0.45">
      <c r="F52" s="103" t="s">
        <v>9</v>
      </c>
      <c r="G52" s="103"/>
      <c r="H52" s="103"/>
    </row>
  </sheetData>
  <mergeCells count="1">
    <mergeCell ref="F52:H52"/>
  </mergeCells>
  <conditionalFormatting sqref="E5:E16">
    <cfRule type="cellIs" dxfId="5" priority="5" operator="lessThan">
      <formula>0</formula>
    </cfRule>
    <cfRule type="cellIs" dxfId="4" priority="6" operator="greaterThanOrEqual">
      <formula>0</formula>
    </cfRule>
  </conditionalFormatting>
  <conditionalFormatting sqref="F5:F16">
    <cfRule type="cellIs" dxfId="3" priority="3" operator="lessThan">
      <formula>0</formula>
    </cfRule>
    <cfRule type="cellIs" dxfId="2" priority="4" operator="greaterThanOrEqual">
      <formula>0</formula>
    </cfRule>
  </conditionalFormatting>
  <conditionalFormatting sqref="F17">
    <cfRule type="cellIs" dxfId="1" priority="1" operator="lessThan">
      <formula>0</formula>
    </cfRule>
    <cfRule type="cellIs" dxfId="0" priority="2" operator="greaterThanOrEqual">
      <formula>0</formula>
    </cfRule>
  </conditionalFormatting>
  <hyperlinks>
    <hyperlink ref="F52:H52" r:id="rId1" display="Vorlage von: www.alle-meine-vorlagen.de" xr:uid="{00000000-0004-0000-0000-000000000000}"/>
  </hyperlinks>
  <pageMargins left="0.39370078740157483" right="0.39370078740157483" top="0.39370078740157483" bottom="0.39370078740157483" header="0.31496062992125984" footer="0.31496062992125984"/>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3"/>
  <sheetViews>
    <sheetView showGridLines="0" workbookViewId="0">
      <selection activeCell="K11" sqref="K11"/>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7.3984375" customWidth="1"/>
    <col min="10" max="10" width="20.73046875" customWidth="1"/>
    <col min="11" max="11" width="9.73046875" customWidth="1"/>
  </cols>
  <sheetData>
    <row r="1" spans="1:12" ht="28.5" x14ac:dyDescent="0.45">
      <c r="A1" s="26" t="s">
        <v>27</v>
      </c>
      <c r="B1" s="2"/>
      <c r="C1" s="2"/>
      <c r="D1" s="2"/>
      <c r="E1" s="2"/>
      <c r="F1" s="2"/>
      <c r="G1" s="2"/>
      <c r="H1" s="2"/>
      <c r="I1" s="2"/>
      <c r="J1" s="2"/>
      <c r="K1" s="25" t="str">
        <f>"September "&amp;'Données de base'!B3</f>
        <v>September 2020</v>
      </c>
    </row>
    <row r="2" spans="1:12" ht="8.25" customHeight="1" x14ac:dyDescent="0.45">
      <c r="A2" s="3"/>
      <c r="B2" s="4"/>
      <c r="C2" s="4"/>
      <c r="D2" s="4"/>
      <c r="E2" s="28"/>
      <c r="F2" s="108" t="s">
        <v>28</v>
      </c>
      <c r="G2" s="109"/>
      <c r="H2" s="109"/>
      <c r="I2" s="110"/>
      <c r="J2" s="89"/>
      <c r="K2" s="5"/>
    </row>
    <row r="3" spans="1:12" x14ac:dyDescent="0.45">
      <c r="A3" s="32" t="s">
        <v>29</v>
      </c>
      <c r="B3" s="4"/>
      <c r="C3" s="4"/>
      <c r="D3" s="30">
        <f>Août!D6</f>
        <v>436.18100000000004</v>
      </c>
      <c r="E3" s="29" t="str">
        <f>'Données de base'!B5</f>
        <v>€</v>
      </c>
      <c r="F3" s="111"/>
      <c r="G3" s="112"/>
      <c r="H3" s="112"/>
      <c r="I3" s="113"/>
      <c r="J3" s="89"/>
      <c r="K3" s="5"/>
    </row>
    <row r="4" spans="1:12" x14ac:dyDescent="0.45">
      <c r="A4" s="32" t="s">
        <v>45</v>
      </c>
      <c r="B4" s="4"/>
      <c r="C4" s="4"/>
      <c r="D4" s="31">
        <f>SUM(E10:E49)</f>
        <v>372</v>
      </c>
      <c r="E4" s="29" t="str">
        <f>'Données de base'!B5</f>
        <v>€</v>
      </c>
      <c r="F4" s="111"/>
      <c r="G4" s="112"/>
      <c r="H4" s="112"/>
      <c r="I4" s="113"/>
      <c r="J4" s="89"/>
      <c r="K4" s="5"/>
      <c r="L4" s="79" t="s">
        <v>32</v>
      </c>
    </row>
    <row r="5" spans="1:12" x14ac:dyDescent="0.45">
      <c r="A5" s="32" t="s">
        <v>11</v>
      </c>
      <c r="B5" s="4"/>
      <c r="C5" s="4"/>
      <c r="D5" s="31">
        <f>SUM(K10:K49)</f>
        <v>329.28899999999999</v>
      </c>
      <c r="E5" s="29" t="str">
        <f>'Données de base'!B5</f>
        <v>€</v>
      </c>
      <c r="F5" s="111"/>
      <c r="G5" s="112"/>
      <c r="H5" s="112"/>
      <c r="I5" s="113"/>
      <c r="J5" s="89"/>
      <c r="K5" s="5"/>
    </row>
    <row r="6" spans="1:12" x14ac:dyDescent="0.45">
      <c r="A6" s="32" t="s">
        <v>13</v>
      </c>
      <c r="B6" s="4"/>
      <c r="C6" s="4"/>
      <c r="D6" s="31">
        <f>D3+D4-D5</f>
        <v>478.89200000000005</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v>44077</v>
      </c>
      <c r="C10" s="104"/>
      <c r="D10" s="105"/>
      <c r="E10" s="20">
        <v>372</v>
      </c>
      <c r="F10" s="9">
        <v>1</v>
      </c>
      <c r="G10" s="18">
        <v>44082</v>
      </c>
      <c r="H10" s="104">
        <v>3978</v>
      </c>
      <c r="I10" s="105"/>
      <c r="J10" s="91" t="s">
        <v>79</v>
      </c>
      <c r="K10" s="22">
        <v>298.8</v>
      </c>
      <c r="L10" s="79" t="s">
        <v>33</v>
      </c>
    </row>
    <row r="11" spans="1:12" x14ac:dyDescent="0.45">
      <c r="A11" s="12">
        <v>2</v>
      </c>
      <c r="B11" s="18"/>
      <c r="C11" s="104"/>
      <c r="D11" s="105"/>
      <c r="E11" s="20"/>
      <c r="F11" s="9">
        <v>2</v>
      </c>
      <c r="G11" s="18">
        <v>44078</v>
      </c>
      <c r="H11" s="104">
        <v>29865</v>
      </c>
      <c r="I11" s="105"/>
      <c r="J11" s="91" t="s">
        <v>80</v>
      </c>
      <c r="K11" s="22">
        <v>30.489000000000001</v>
      </c>
    </row>
    <row r="12" spans="1:12" x14ac:dyDescent="0.45">
      <c r="A12" s="12">
        <v>3</v>
      </c>
      <c r="B12" s="18"/>
      <c r="C12" s="104"/>
      <c r="D12" s="105"/>
      <c r="E12" s="20"/>
      <c r="F12" s="9">
        <v>3</v>
      </c>
      <c r="G12" s="18"/>
      <c r="H12" s="104"/>
      <c r="I12" s="105"/>
      <c r="J12" s="91"/>
      <c r="K12" s="22"/>
    </row>
    <row r="13" spans="1:12" x14ac:dyDescent="0.45">
      <c r="A13" s="12">
        <v>4</v>
      </c>
      <c r="B13" s="18"/>
      <c r="C13" s="104"/>
      <c r="D13" s="105"/>
      <c r="E13" s="20"/>
      <c r="F13" s="9">
        <v>4</v>
      </c>
      <c r="G13" s="18"/>
      <c r="H13" s="104"/>
      <c r="I13" s="105"/>
      <c r="J13" s="91"/>
      <c r="K13" s="22"/>
    </row>
    <row r="14" spans="1:12" x14ac:dyDescent="0.45">
      <c r="A14" s="12">
        <v>5</v>
      </c>
      <c r="B14" s="18"/>
      <c r="C14" s="104"/>
      <c r="D14" s="105"/>
      <c r="E14" s="20"/>
      <c r="F14" s="9">
        <v>5</v>
      </c>
      <c r="G14" s="18"/>
      <c r="H14" s="104"/>
      <c r="I14" s="105"/>
      <c r="J14" s="91"/>
      <c r="K14" s="22"/>
    </row>
    <row r="15" spans="1:12" x14ac:dyDescent="0.45">
      <c r="A15" s="12">
        <v>6</v>
      </c>
      <c r="B15" s="18"/>
      <c r="C15" s="104"/>
      <c r="D15" s="105"/>
      <c r="E15" s="20"/>
      <c r="F15" s="9">
        <v>6</v>
      </c>
      <c r="G15" s="18"/>
      <c r="H15" s="104"/>
      <c r="I15" s="105"/>
      <c r="J15" s="91"/>
      <c r="K15" s="22"/>
    </row>
    <row r="16" spans="1:12" x14ac:dyDescent="0.45">
      <c r="A16" s="12">
        <v>7</v>
      </c>
      <c r="B16" s="18"/>
      <c r="C16" s="104"/>
      <c r="D16" s="105"/>
      <c r="E16" s="20"/>
      <c r="F16" s="9">
        <v>7</v>
      </c>
      <c r="G16" s="18"/>
      <c r="H16" s="104"/>
      <c r="I16" s="105"/>
      <c r="J16" s="91"/>
      <c r="K16" s="22"/>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372</v>
      </c>
      <c r="F50" s="1"/>
      <c r="G50" s="1"/>
      <c r="H50" s="1"/>
      <c r="I50" s="17" t="s">
        <v>2</v>
      </c>
      <c r="J50" s="17"/>
      <c r="K50" s="24">
        <f>SUM(K10:K49)</f>
        <v>329.28899999999999</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showGridLines="0" topLeftCell="A9" workbookViewId="0">
      <selection activeCell="K19" sqref="K19"/>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5.86328125" customWidth="1"/>
    <col min="10" max="10" width="26.59765625" customWidth="1"/>
    <col min="11" max="11" width="9.73046875" customWidth="1"/>
  </cols>
  <sheetData>
    <row r="1" spans="1:12" ht="28.5" x14ac:dyDescent="0.45">
      <c r="A1" s="26" t="s">
        <v>48</v>
      </c>
      <c r="B1" s="2"/>
      <c r="C1" s="2"/>
      <c r="D1" s="2"/>
      <c r="E1" s="2"/>
      <c r="F1" s="2"/>
      <c r="G1" s="2"/>
      <c r="H1" s="2"/>
      <c r="I1" s="2"/>
      <c r="J1" s="2"/>
      <c r="K1" s="25" t="str">
        <f>"Oktober "&amp;'Données de base'!B3</f>
        <v>Oktober 2020</v>
      </c>
    </row>
    <row r="2" spans="1:12" ht="8.25" customHeight="1" x14ac:dyDescent="0.45">
      <c r="A2" s="3"/>
      <c r="B2" s="4"/>
      <c r="C2" s="4"/>
      <c r="D2" s="4"/>
      <c r="E2" s="28"/>
      <c r="F2" s="108" t="s">
        <v>28</v>
      </c>
      <c r="G2" s="109"/>
      <c r="H2" s="109"/>
      <c r="I2" s="110"/>
      <c r="J2" s="89"/>
      <c r="K2" s="5"/>
    </row>
    <row r="3" spans="1:12" x14ac:dyDescent="0.45">
      <c r="A3" s="32" t="s">
        <v>29</v>
      </c>
      <c r="B3" s="4"/>
      <c r="C3" s="4"/>
      <c r="D3" s="30">
        <f>Septembre!D6</f>
        <v>478.89200000000005</v>
      </c>
      <c r="E3" s="29" t="str">
        <f>'Données de base'!B5</f>
        <v>€</v>
      </c>
      <c r="F3" s="111"/>
      <c r="G3" s="112"/>
      <c r="H3" s="112"/>
      <c r="I3" s="113"/>
      <c r="J3" s="89"/>
      <c r="K3" s="5"/>
    </row>
    <row r="4" spans="1:12" x14ac:dyDescent="0.45">
      <c r="A4" s="32" t="s">
        <v>45</v>
      </c>
      <c r="B4" s="4"/>
      <c r="C4" s="4"/>
      <c r="D4" s="31">
        <f>SUM(E10:E49)</f>
        <v>399</v>
      </c>
      <c r="E4" s="29" t="str">
        <f>'Données de base'!B5</f>
        <v>€</v>
      </c>
      <c r="F4" s="111"/>
      <c r="G4" s="112"/>
      <c r="H4" s="112"/>
      <c r="I4" s="113"/>
      <c r="J4" s="89"/>
      <c r="K4" s="5"/>
      <c r="L4" s="79" t="s">
        <v>32</v>
      </c>
    </row>
    <row r="5" spans="1:12" x14ac:dyDescent="0.45">
      <c r="A5" s="32" t="s">
        <v>11</v>
      </c>
      <c r="B5" s="4"/>
      <c r="C5" s="4"/>
      <c r="D5" s="31">
        <f>SUM(K10:K49)</f>
        <v>853.71100000000001</v>
      </c>
      <c r="E5" s="29" t="str">
        <f>'Données de base'!B5</f>
        <v>€</v>
      </c>
      <c r="F5" s="111"/>
      <c r="G5" s="112"/>
      <c r="H5" s="112"/>
      <c r="I5" s="113"/>
      <c r="J5" s="89"/>
      <c r="K5" s="5"/>
    </row>
    <row r="6" spans="1:12" x14ac:dyDescent="0.45">
      <c r="A6" s="32" t="s">
        <v>13</v>
      </c>
      <c r="B6" s="4"/>
      <c r="C6" s="4"/>
      <c r="D6" s="31">
        <f>D3+D4-D5</f>
        <v>24.18100000000004</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46</v>
      </c>
      <c r="D9" s="121"/>
      <c r="E9" s="8" t="s">
        <v>36</v>
      </c>
      <c r="F9" s="8" t="s">
        <v>30</v>
      </c>
      <c r="G9" s="8" t="s">
        <v>31</v>
      </c>
      <c r="H9" s="120" t="s">
        <v>46</v>
      </c>
      <c r="I9" s="121"/>
      <c r="J9" s="90" t="s">
        <v>69</v>
      </c>
      <c r="K9" s="11" t="s">
        <v>36</v>
      </c>
    </row>
    <row r="10" spans="1:12" ht="14.65" thickBot="1" x14ac:dyDescent="0.5">
      <c r="A10" s="12">
        <v>1</v>
      </c>
      <c r="B10" s="18">
        <v>44113</v>
      </c>
      <c r="C10" s="104"/>
      <c r="D10" s="105"/>
      <c r="E10" s="20">
        <v>399</v>
      </c>
      <c r="F10" s="9">
        <v>1</v>
      </c>
      <c r="G10" s="19">
        <v>44116</v>
      </c>
      <c r="H10" s="106">
        <v>3980</v>
      </c>
      <c r="I10" s="107"/>
      <c r="J10" s="92" t="s">
        <v>71</v>
      </c>
      <c r="K10" s="23">
        <v>22.867000000000001</v>
      </c>
      <c r="L10" s="79" t="s">
        <v>33</v>
      </c>
    </row>
    <row r="11" spans="1:12" x14ac:dyDescent="0.45">
      <c r="A11" s="12">
        <v>2</v>
      </c>
      <c r="B11" s="18"/>
      <c r="C11" s="104"/>
      <c r="D11" s="105"/>
      <c r="E11" s="20"/>
      <c r="F11" s="9">
        <v>2</v>
      </c>
      <c r="G11" s="18">
        <v>44116</v>
      </c>
      <c r="H11" s="104">
        <v>3981</v>
      </c>
      <c r="I11" s="105"/>
      <c r="J11" s="91" t="s">
        <v>72</v>
      </c>
      <c r="K11" s="22">
        <v>22.867000000000001</v>
      </c>
    </row>
    <row r="12" spans="1:12" x14ac:dyDescent="0.45">
      <c r="A12" s="12">
        <v>3</v>
      </c>
      <c r="B12" s="18"/>
      <c r="C12" s="104"/>
      <c r="D12" s="105"/>
      <c r="E12" s="20"/>
      <c r="F12" s="9">
        <v>3</v>
      </c>
      <c r="G12" s="18">
        <v>44116</v>
      </c>
      <c r="H12" s="104">
        <v>3982</v>
      </c>
      <c r="I12" s="105"/>
      <c r="J12" s="91" t="s">
        <v>73</v>
      </c>
      <c r="K12" s="22">
        <v>22.867000000000001</v>
      </c>
    </row>
    <row r="13" spans="1:12" x14ac:dyDescent="0.45">
      <c r="A13" s="12">
        <v>4</v>
      </c>
      <c r="B13" s="18"/>
      <c r="C13" s="104"/>
      <c r="D13" s="105"/>
      <c r="E13" s="20"/>
      <c r="F13" s="9">
        <v>4</v>
      </c>
      <c r="G13" s="18">
        <v>44116</v>
      </c>
      <c r="H13" s="104">
        <v>3983</v>
      </c>
      <c r="I13" s="105"/>
      <c r="J13" s="91" t="s">
        <v>74</v>
      </c>
      <c r="K13" s="22">
        <v>22.867000000000001</v>
      </c>
    </row>
    <row r="14" spans="1:12" x14ac:dyDescent="0.45">
      <c r="A14" s="12">
        <v>5</v>
      </c>
      <c r="B14" s="18"/>
      <c r="C14" s="104"/>
      <c r="D14" s="105"/>
      <c r="E14" s="20"/>
      <c r="F14" s="9">
        <v>5</v>
      </c>
      <c r="G14" s="18">
        <v>44116</v>
      </c>
      <c r="H14" s="104">
        <v>3984</v>
      </c>
      <c r="I14" s="105"/>
      <c r="J14" s="91" t="s">
        <v>75</v>
      </c>
      <c r="K14" s="22">
        <v>22.867000000000001</v>
      </c>
    </row>
    <row r="15" spans="1:12" x14ac:dyDescent="0.45">
      <c r="A15" s="12">
        <v>6</v>
      </c>
      <c r="B15" s="18"/>
      <c r="C15" s="104"/>
      <c r="D15" s="105"/>
      <c r="E15" s="20"/>
      <c r="F15" s="9">
        <v>6</v>
      </c>
      <c r="G15" s="18">
        <v>44116</v>
      </c>
      <c r="H15" s="104"/>
      <c r="I15" s="105"/>
      <c r="J15" s="91" t="s">
        <v>65</v>
      </c>
      <c r="K15" s="22">
        <v>365.87700000000001</v>
      </c>
    </row>
    <row r="16" spans="1:12" x14ac:dyDescent="0.45">
      <c r="A16" s="12">
        <v>7</v>
      </c>
      <c r="B16" s="18"/>
      <c r="C16" s="104"/>
      <c r="D16" s="105"/>
      <c r="E16" s="20"/>
      <c r="F16" s="9">
        <v>7</v>
      </c>
      <c r="G16" s="18">
        <v>44112</v>
      </c>
      <c r="H16" s="104">
        <v>3990</v>
      </c>
      <c r="I16" s="105"/>
      <c r="J16" s="91" t="s">
        <v>76</v>
      </c>
      <c r="K16" s="22">
        <v>22.867000000000001</v>
      </c>
    </row>
    <row r="17" spans="1:11" x14ac:dyDescent="0.45">
      <c r="A17" s="12">
        <v>8</v>
      </c>
      <c r="B17" s="18"/>
      <c r="C17" s="104"/>
      <c r="D17" s="105"/>
      <c r="E17" s="20"/>
      <c r="F17" s="9">
        <v>8</v>
      </c>
      <c r="G17" s="18">
        <v>44112</v>
      </c>
      <c r="H17" s="104">
        <v>3991</v>
      </c>
      <c r="I17" s="105"/>
      <c r="J17" s="91" t="s">
        <v>77</v>
      </c>
      <c r="K17" s="22">
        <v>228.673</v>
      </c>
    </row>
    <row r="18" spans="1:11" x14ac:dyDescent="0.45">
      <c r="A18" s="12">
        <v>9</v>
      </c>
      <c r="B18" s="18"/>
      <c r="C18" s="104"/>
      <c r="D18" s="105"/>
      <c r="E18" s="20"/>
      <c r="F18" s="9">
        <v>9</v>
      </c>
      <c r="G18" s="18">
        <v>44112</v>
      </c>
      <c r="H18" s="104">
        <v>3992</v>
      </c>
      <c r="I18" s="105"/>
      <c r="J18" s="91" t="s">
        <v>78</v>
      </c>
      <c r="K18" s="22">
        <v>7.6230000000000002</v>
      </c>
    </row>
    <row r="19" spans="1:11" x14ac:dyDescent="0.45">
      <c r="A19" s="12">
        <v>10</v>
      </c>
      <c r="B19" s="18"/>
      <c r="C19" s="104"/>
      <c r="D19" s="105"/>
      <c r="E19" s="20"/>
      <c r="F19" s="9">
        <v>10</v>
      </c>
      <c r="G19" s="18">
        <v>44112</v>
      </c>
      <c r="H19" s="104"/>
      <c r="I19" s="105"/>
      <c r="J19" s="91" t="s">
        <v>66</v>
      </c>
      <c r="K19" s="22">
        <v>114.336</v>
      </c>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399</v>
      </c>
      <c r="F50" s="1"/>
      <c r="G50" s="1"/>
      <c r="H50" s="1"/>
      <c r="I50" s="17" t="s">
        <v>2</v>
      </c>
      <c r="J50" s="17"/>
      <c r="K50" s="24">
        <f>SUM(K10:K49)</f>
        <v>853.71100000000001</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3"/>
  <sheetViews>
    <sheetView showGridLines="0" topLeftCell="B4" workbookViewId="0">
      <selection activeCell="K17" sqref="K17"/>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7.1328125" customWidth="1"/>
    <col min="10" max="10" width="25.59765625" customWidth="1"/>
    <col min="11" max="11" width="9.73046875" customWidth="1"/>
  </cols>
  <sheetData>
    <row r="1" spans="1:12" ht="28.5" x14ac:dyDescent="0.45">
      <c r="A1" s="26" t="s">
        <v>27</v>
      </c>
      <c r="B1" s="2"/>
      <c r="C1" s="2"/>
      <c r="D1" s="2"/>
      <c r="E1" s="2"/>
      <c r="F1" s="2"/>
      <c r="G1" s="2"/>
      <c r="H1" s="2"/>
      <c r="I1" s="2"/>
      <c r="J1" s="2"/>
      <c r="K1" s="25" t="str">
        <f>"Novembre "&amp;'Données de base'!B3</f>
        <v>Novembre 2020</v>
      </c>
    </row>
    <row r="2" spans="1:12" ht="8.25" customHeight="1" x14ac:dyDescent="0.45">
      <c r="A2" s="3"/>
      <c r="B2" s="4"/>
      <c r="C2" s="4"/>
      <c r="D2" s="4"/>
      <c r="E2" s="28"/>
      <c r="F2" s="108" t="s">
        <v>28</v>
      </c>
      <c r="G2" s="109"/>
      <c r="H2" s="109"/>
      <c r="I2" s="110"/>
      <c r="J2" s="89"/>
      <c r="K2" s="5"/>
    </row>
    <row r="3" spans="1:12" x14ac:dyDescent="0.45">
      <c r="A3" s="32" t="s">
        <v>29</v>
      </c>
      <c r="B3" s="4"/>
      <c r="C3" s="4"/>
      <c r="D3" s="30">
        <f>Octobre!D6</f>
        <v>24.18100000000004</v>
      </c>
      <c r="E3" s="29" t="str">
        <f>'Données de base'!B5</f>
        <v>€</v>
      </c>
      <c r="F3" s="111"/>
      <c r="G3" s="112"/>
      <c r="H3" s="112"/>
      <c r="I3" s="113"/>
      <c r="J3" s="89"/>
      <c r="K3" s="5"/>
    </row>
    <row r="4" spans="1:12" x14ac:dyDescent="0.45">
      <c r="A4" s="32" t="s">
        <v>45</v>
      </c>
      <c r="B4" s="4"/>
      <c r="C4" s="4"/>
      <c r="D4" s="31">
        <f>SUM(E10:E49)</f>
        <v>1126.442</v>
      </c>
      <c r="E4" s="29" t="str">
        <f>'Données de base'!B5</f>
        <v>€</v>
      </c>
      <c r="F4" s="111"/>
      <c r="G4" s="112"/>
      <c r="H4" s="112"/>
      <c r="I4" s="113"/>
      <c r="J4" s="89"/>
      <c r="K4" s="5"/>
      <c r="L4" s="79" t="s">
        <v>32</v>
      </c>
    </row>
    <row r="5" spans="1:12" x14ac:dyDescent="0.45">
      <c r="A5" s="32" t="s">
        <v>11</v>
      </c>
      <c r="B5" s="4"/>
      <c r="C5" s="4"/>
      <c r="D5" s="31">
        <f>SUM(K10:K49)</f>
        <v>141.774</v>
      </c>
      <c r="E5" s="29" t="str">
        <f>'Données de base'!B5</f>
        <v>€</v>
      </c>
      <c r="F5" s="111"/>
      <c r="G5" s="112"/>
      <c r="H5" s="112"/>
      <c r="I5" s="113"/>
      <c r="J5" s="89"/>
      <c r="K5" s="5"/>
    </row>
    <row r="6" spans="1:12" x14ac:dyDescent="0.45">
      <c r="A6" s="32" t="s">
        <v>13</v>
      </c>
      <c r="B6" s="4"/>
      <c r="C6" s="4"/>
      <c r="D6" s="31">
        <f>D3+D4-D5</f>
        <v>1008.849</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82" t="s">
        <v>30</v>
      </c>
      <c r="B9" s="83" t="s">
        <v>31</v>
      </c>
      <c r="C9" s="120" t="s">
        <v>46</v>
      </c>
      <c r="D9" s="121"/>
      <c r="E9" s="83" t="s">
        <v>36</v>
      </c>
      <c r="F9" s="83" t="s">
        <v>0</v>
      </c>
      <c r="G9" s="83" t="s">
        <v>31</v>
      </c>
      <c r="H9" s="120" t="s">
        <v>46</v>
      </c>
      <c r="I9" s="121"/>
      <c r="J9" s="90" t="s">
        <v>69</v>
      </c>
      <c r="K9" s="84" t="s">
        <v>36</v>
      </c>
    </row>
    <row r="10" spans="1:12" x14ac:dyDescent="0.45">
      <c r="A10" s="12">
        <v>1</v>
      </c>
      <c r="B10" s="18">
        <v>44152</v>
      </c>
      <c r="C10" s="104"/>
      <c r="D10" s="105"/>
      <c r="E10" s="20">
        <v>354.25</v>
      </c>
      <c r="F10" s="9">
        <v>1</v>
      </c>
      <c r="G10" s="18">
        <v>44139</v>
      </c>
      <c r="H10" s="104"/>
      <c r="I10" s="105"/>
      <c r="J10" s="91" t="s">
        <v>70</v>
      </c>
      <c r="K10" s="22">
        <v>15.244</v>
      </c>
      <c r="L10" s="79" t="s">
        <v>33</v>
      </c>
    </row>
    <row r="11" spans="1:12" x14ac:dyDescent="0.45">
      <c r="A11" s="12">
        <v>2</v>
      </c>
      <c r="B11" s="18">
        <v>44165</v>
      </c>
      <c r="C11" s="104"/>
      <c r="D11" s="105"/>
      <c r="E11" s="20">
        <v>772.19200000000001</v>
      </c>
      <c r="F11" s="9">
        <v>2</v>
      </c>
      <c r="G11" s="18">
        <v>44152</v>
      </c>
      <c r="H11" s="104">
        <v>3993</v>
      </c>
      <c r="I11" s="105"/>
      <c r="J11" s="91" t="s">
        <v>105</v>
      </c>
      <c r="K11" s="22">
        <v>22.867000000000001</v>
      </c>
    </row>
    <row r="12" spans="1:12" x14ac:dyDescent="0.45">
      <c r="A12" s="12">
        <v>3</v>
      </c>
      <c r="B12" s="18"/>
      <c r="C12" s="104"/>
      <c r="D12" s="105"/>
      <c r="E12" s="20"/>
      <c r="F12" s="9">
        <v>3</v>
      </c>
      <c r="G12" s="18">
        <v>44152</v>
      </c>
      <c r="H12" s="104">
        <v>3994</v>
      </c>
      <c r="I12" s="105"/>
      <c r="J12" s="91" t="s">
        <v>106</v>
      </c>
      <c r="K12" s="22">
        <v>22.867000000000001</v>
      </c>
    </row>
    <row r="13" spans="1:12" x14ac:dyDescent="0.45">
      <c r="A13" s="12">
        <v>4</v>
      </c>
      <c r="B13" s="18"/>
      <c r="C13" s="104"/>
      <c r="D13" s="105"/>
      <c r="E13" s="20"/>
      <c r="F13" s="9">
        <v>4</v>
      </c>
      <c r="G13" s="18">
        <v>44152</v>
      </c>
      <c r="H13" s="104">
        <v>3995</v>
      </c>
      <c r="I13" s="105"/>
      <c r="J13" s="91" t="s">
        <v>107</v>
      </c>
      <c r="K13" s="22">
        <v>22.867000000000001</v>
      </c>
    </row>
    <row r="14" spans="1:12" x14ac:dyDescent="0.45">
      <c r="A14" s="12">
        <v>5</v>
      </c>
      <c r="B14" s="18"/>
      <c r="C14" s="104"/>
      <c r="D14" s="105"/>
      <c r="E14" s="20"/>
      <c r="F14" s="9">
        <v>5</v>
      </c>
      <c r="G14" s="18">
        <v>44152</v>
      </c>
      <c r="H14" s="104">
        <v>3996</v>
      </c>
      <c r="I14" s="105"/>
      <c r="J14" s="91" t="s">
        <v>108</v>
      </c>
      <c r="K14" s="22">
        <v>22.867000000000001</v>
      </c>
    </row>
    <row r="15" spans="1:12" x14ac:dyDescent="0.45">
      <c r="A15" s="12">
        <v>6</v>
      </c>
      <c r="B15" s="18"/>
      <c r="C15" s="104"/>
      <c r="D15" s="105"/>
      <c r="E15" s="20"/>
      <c r="F15" s="9">
        <v>6</v>
      </c>
      <c r="G15" s="18">
        <v>44152</v>
      </c>
      <c r="H15" s="104">
        <v>3997</v>
      </c>
      <c r="I15" s="105"/>
      <c r="J15" s="91" t="s">
        <v>109</v>
      </c>
      <c r="K15" s="22">
        <v>22.867000000000001</v>
      </c>
    </row>
    <row r="16" spans="1:12" x14ac:dyDescent="0.45">
      <c r="A16" s="12">
        <v>7</v>
      </c>
      <c r="B16" s="18"/>
      <c r="C16" s="104"/>
      <c r="D16" s="105"/>
      <c r="E16" s="20"/>
      <c r="F16" s="9">
        <v>7</v>
      </c>
      <c r="G16" s="18">
        <v>44143</v>
      </c>
      <c r="H16" s="104"/>
      <c r="I16" s="105"/>
      <c r="J16" s="91" t="s">
        <v>110</v>
      </c>
      <c r="K16" s="22">
        <v>12.195</v>
      </c>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1126.442</v>
      </c>
      <c r="F50" s="1"/>
      <c r="G50" s="1"/>
      <c r="H50" s="1"/>
      <c r="I50" s="17" t="s">
        <v>2</v>
      </c>
      <c r="J50" s="17"/>
      <c r="K50" s="24">
        <f>SUM(K10:K49)</f>
        <v>141.774</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3"/>
  <sheetViews>
    <sheetView showGridLines="0" workbookViewId="0">
      <selection activeCell="O15" sqref="O15"/>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25.3984375" customWidth="1"/>
    <col min="9" max="10" width="12.86328125" customWidth="1"/>
    <col min="11" max="11" width="3.59765625" customWidth="1"/>
    <col min="12" max="12" width="6.1328125" hidden="1" customWidth="1"/>
    <col min="13" max="13" width="7.265625" hidden="1" customWidth="1"/>
    <col min="14" max="14" width="12.86328125" hidden="1" customWidth="1"/>
    <col min="15" max="15" width="9.73046875" customWidth="1"/>
  </cols>
  <sheetData>
    <row r="1" spans="1:17" ht="28.5" x14ac:dyDescent="0.45">
      <c r="A1" s="26" t="s">
        <v>27</v>
      </c>
      <c r="B1" s="2"/>
      <c r="C1" s="2"/>
      <c r="D1" s="2"/>
      <c r="E1" s="2"/>
      <c r="F1" s="2"/>
      <c r="G1" s="2"/>
      <c r="H1" s="2"/>
      <c r="I1" s="2"/>
      <c r="J1" s="2"/>
      <c r="K1" s="2"/>
      <c r="L1" s="2"/>
      <c r="M1" s="2"/>
      <c r="N1" s="2"/>
      <c r="O1" s="25" t="s">
        <v>68</v>
      </c>
    </row>
    <row r="2" spans="1:17" ht="8.25" customHeight="1" x14ac:dyDescent="0.45">
      <c r="A2" s="3"/>
      <c r="B2" s="4"/>
      <c r="C2" s="4"/>
      <c r="D2" s="4"/>
      <c r="E2" s="28"/>
      <c r="F2" s="108" t="s">
        <v>28</v>
      </c>
      <c r="G2" s="109"/>
      <c r="H2" s="109"/>
      <c r="I2" s="109"/>
      <c r="J2" s="109"/>
      <c r="K2" s="109"/>
      <c r="L2" s="110"/>
      <c r="M2" s="93"/>
      <c r="N2" s="93"/>
      <c r="O2" s="5"/>
    </row>
    <row r="3" spans="1:17" x14ac:dyDescent="0.45">
      <c r="A3" s="32" t="s">
        <v>29</v>
      </c>
      <c r="B3" s="4"/>
      <c r="C3" s="4"/>
      <c r="D3" s="30">
        <f>Novembre!D6</f>
        <v>1008.849</v>
      </c>
      <c r="E3" s="29" t="str">
        <f>'Données de base'!B5</f>
        <v>€</v>
      </c>
      <c r="F3" s="111"/>
      <c r="G3" s="112"/>
      <c r="H3" s="112"/>
      <c r="I3" s="112"/>
      <c r="J3" s="112"/>
      <c r="K3" s="112"/>
      <c r="L3" s="113"/>
      <c r="M3" s="93"/>
      <c r="N3" s="93"/>
      <c r="O3" s="5"/>
    </row>
    <row r="4" spans="1:17" x14ac:dyDescent="0.45">
      <c r="A4" s="32" t="s">
        <v>45</v>
      </c>
      <c r="B4" s="4"/>
      <c r="C4" s="4"/>
      <c r="D4" s="31">
        <f>SUM(E10:E49)</f>
        <v>2963</v>
      </c>
      <c r="E4" s="29" t="str">
        <f>'Données de base'!B5</f>
        <v>€</v>
      </c>
      <c r="F4" s="111"/>
      <c r="G4" s="112"/>
      <c r="H4" s="112"/>
      <c r="I4" s="112"/>
      <c r="J4" s="112"/>
      <c r="K4" s="112"/>
      <c r="L4" s="113"/>
      <c r="M4" s="93"/>
      <c r="N4" s="93"/>
      <c r="O4" s="5"/>
      <c r="P4" s="79" t="s">
        <v>32</v>
      </c>
    </row>
    <row r="5" spans="1:17" x14ac:dyDescent="0.45">
      <c r="A5" s="32" t="s">
        <v>11</v>
      </c>
      <c r="B5" s="4"/>
      <c r="C5" s="4"/>
      <c r="D5" s="31">
        <f>SUM(O10:O49)</f>
        <v>1080.2099999999998</v>
      </c>
      <c r="E5" s="29" t="str">
        <f>'Données de base'!B5</f>
        <v>€</v>
      </c>
      <c r="F5" s="111"/>
      <c r="G5" s="112"/>
      <c r="H5" s="112"/>
      <c r="I5" s="112"/>
      <c r="J5" s="112"/>
      <c r="K5" s="112"/>
      <c r="L5" s="113"/>
      <c r="M5" s="93"/>
      <c r="N5" s="93"/>
      <c r="O5" s="5"/>
    </row>
    <row r="6" spans="1:17" x14ac:dyDescent="0.45">
      <c r="A6" s="32" t="s">
        <v>13</v>
      </c>
      <c r="B6" s="4"/>
      <c r="C6" s="4"/>
      <c r="D6" s="31">
        <f>D3+D4-D5</f>
        <v>2891.6390000000001</v>
      </c>
      <c r="E6" s="29" t="str">
        <f>'Données de base'!B5</f>
        <v>€</v>
      </c>
      <c r="F6" s="114"/>
      <c r="G6" s="115"/>
      <c r="H6" s="115"/>
      <c r="I6" s="115"/>
      <c r="J6" s="115"/>
      <c r="K6" s="115"/>
      <c r="L6" s="116"/>
      <c r="M6" s="93"/>
      <c r="N6" s="93"/>
      <c r="O6" s="5"/>
    </row>
    <row r="7" spans="1:17" ht="14.65" thickBot="1" x14ac:dyDescent="0.5">
      <c r="A7" s="27"/>
      <c r="B7" s="6"/>
      <c r="C7" s="6"/>
      <c r="D7" s="6"/>
      <c r="E7" s="6"/>
      <c r="F7" s="6"/>
      <c r="G7" s="6"/>
      <c r="H7" s="6"/>
      <c r="I7" s="6"/>
      <c r="J7" s="6"/>
      <c r="K7" s="6"/>
      <c r="L7" s="6"/>
      <c r="M7" s="6"/>
      <c r="N7" s="6"/>
      <c r="O7" s="7"/>
    </row>
    <row r="8" spans="1:17" ht="16.899999999999999" x14ac:dyDescent="0.5">
      <c r="A8" s="117" t="s">
        <v>45</v>
      </c>
      <c r="B8" s="118"/>
      <c r="C8" s="118"/>
      <c r="D8" s="118"/>
      <c r="E8" s="118"/>
      <c r="F8" s="118" t="s">
        <v>11</v>
      </c>
      <c r="G8" s="118"/>
      <c r="H8" s="118"/>
      <c r="I8" s="118"/>
      <c r="J8" s="118"/>
      <c r="K8" s="118"/>
      <c r="L8" s="118"/>
      <c r="M8" s="118"/>
      <c r="N8" s="118"/>
      <c r="O8" s="119"/>
    </row>
    <row r="9" spans="1:17" x14ac:dyDescent="0.45">
      <c r="A9" s="82" t="s">
        <v>30</v>
      </c>
      <c r="B9" s="83" t="s">
        <v>31</v>
      </c>
      <c r="C9" s="120" t="s">
        <v>46</v>
      </c>
      <c r="D9" s="121"/>
      <c r="E9" s="83" t="s">
        <v>36</v>
      </c>
      <c r="F9" s="83" t="s">
        <v>30</v>
      </c>
      <c r="G9" s="83" t="s">
        <v>31</v>
      </c>
      <c r="H9" s="94" t="s">
        <v>69</v>
      </c>
      <c r="I9" s="94" t="s">
        <v>35</v>
      </c>
      <c r="J9" s="95"/>
      <c r="K9" s="95"/>
      <c r="L9" s="96"/>
      <c r="M9" s="90"/>
      <c r="N9" s="90"/>
      <c r="O9" s="84" t="s">
        <v>36</v>
      </c>
    </row>
    <row r="10" spans="1:17" x14ac:dyDescent="0.45">
      <c r="A10" s="12">
        <v>1</v>
      </c>
      <c r="B10" s="18">
        <v>44180</v>
      </c>
      <c r="C10" s="104"/>
      <c r="D10" s="105"/>
      <c r="E10" s="20">
        <v>600</v>
      </c>
      <c r="F10" s="9">
        <v>1</v>
      </c>
      <c r="G10" s="18">
        <v>44173</v>
      </c>
      <c r="H10" s="97" t="s">
        <v>112</v>
      </c>
      <c r="I10" s="104">
        <v>29869</v>
      </c>
      <c r="J10" s="124"/>
      <c r="K10" s="124"/>
      <c r="L10" s="105"/>
      <c r="M10" s="91"/>
      <c r="N10" s="91"/>
      <c r="O10" s="22">
        <v>22.867000000000001</v>
      </c>
      <c r="P10" s="79" t="s">
        <v>33</v>
      </c>
      <c r="Q10" s="81"/>
    </row>
    <row r="11" spans="1:17" x14ac:dyDescent="0.45">
      <c r="A11" s="12">
        <v>2</v>
      </c>
      <c r="B11" s="18">
        <v>44180</v>
      </c>
      <c r="C11" s="104"/>
      <c r="D11" s="105"/>
      <c r="E11" s="20">
        <v>2363</v>
      </c>
      <c r="F11" s="9">
        <v>2</v>
      </c>
      <c r="G11" s="18">
        <v>44173</v>
      </c>
      <c r="H11" s="97" t="s">
        <v>113</v>
      </c>
      <c r="I11" s="104">
        <v>29870</v>
      </c>
      <c r="J11" s="124"/>
      <c r="K11" s="124"/>
      <c r="L11" s="105"/>
      <c r="M11" s="91"/>
      <c r="N11" s="91"/>
      <c r="O11" s="22">
        <v>22.867000000000001</v>
      </c>
    </row>
    <row r="12" spans="1:17" x14ac:dyDescent="0.45">
      <c r="A12" s="12">
        <v>3</v>
      </c>
      <c r="B12" s="18"/>
      <c r="C12" s="104"/>
      <c r="D12" s="105"/>
      <c r="E12" s="20"/>
      <c r="F12" s="9">
        <v>3</v>
      </c>
      <c r="G12" s="18">
        <v>44173</v>
      </c>
      <c r="H12" s="97" t="s">
        <v>114</v>
      </c>
      <c r="I12" s="104">
        <v>29871</v>
      </c>
      <c r="J12" s="124"/>
      <c r="K12" s="124"/>
      <c r="L12" s="105"/>
      <c r="M12" s="91"/>
      <c r="N12" s="91"/>
      <c r="O12" s="22">
        <v>22.867000000000001</v>
      </c>
    </row>
    <row r="13" spans="1:17" x14ac:dyDescent="0.45">
      <c r="A13" s="12">
        <v>4</v>
      </c>
      <c r="B13" s="18"/>
      <c r="C13" s="104"/>
      <c r="D13" s="105"/>
      <c r="E13" s="20"/>
      <c r="F13" s="9">
        <v>4</v>
      </c>
      <c r="G13" s="18">
        <v>44173</v>
      </c>
      <c r="H13" s="97" t="s">
        <v>115</v>
      </c>
      <c r="I13" s="104">
        <v>29872</v>
      </c>
      <c r="J13" s="124"/>
      <c r="K13" s="124"/>
      <c r="L13" s="105"/>
      <c r="M13" s="91"/>
      <c r="N13" s="91"/>
      <c r="O13" s="22">
        <v>22.867000000000001</v>
      </c>
    </row>
    <row r="14" spans="1:17" x14ac:dyDescent="0.45">
      <c r="A14" s="12">
        <v>5</v>
      </c>
      <c r="B14" s="18"/>
      <c r="C14" s="104"/>
      <c r="D14" s="105"/>
      <c r="E14" s="20"/>
      <c r="F14" s="9">
        <v>5</v>
      </c>
      <c r="G14" s="18">
        <v>44173</v>
      </c>
      <c r="H14" s="97" t="s">
        <v>116</v>
      </c>
      <c r="I14" s="104">
        <v>29873</v>
      </c>
      <c r="J14" s="124"/>
      <c r="K14" s="124"/>
      <c r="L14" s="105"/>
      <c r="M14" s="91"/>
      <c r="N14" s="91"/>
      <c r="O14" s="22">
        <v>22.867000000000001</v>
      </c>
    </row>
    <row r="15" spans="1:17" x14ac:dyDescent="0.45">
      <c r="A15" s="12">
        <v>6</v>
      </c>
      <c r="B15" s="18"/>
      <c r="C15" s="104"/>
      <c r="D15" s="105"/>
      <c r="E15" s="20"/>
      <c r="F15" s="9">
        <v>6</v>
      </c>
      <c r="G15" s="18">
        <v>44176</v>
      </c>
      <c r="H15" s="97" t="s">
        <v>117</v>
      </c>
      <c r="I15" s="104">
        <v>29874</v>
      </c>
      <c r="J15" s="124"/>
      <c r="K15" s="124"/>
      <c r="L15" s="105"/>
      <c r="M15" s="91"/>
      <c r="N15" s="91"/>
      <c r="O15" s="22">
        <v>121.959</v>
      </c>
    </row>
    <row r="16" spans="1:17" x14ac:dyDescent="0.45">
      <c r="A16" s="12">
        <v>7</v>
      </c>
      <c r="B16" s="18"/>
      <c r="C16" s="104"/>
      <c r="D16" s="105"/>
      <c r="E16" s="20"/>
      <c r="F16" s="9">
        <v>7</v>
      </c>
      <c r="G16" s="18">
        <v>44176</v>
      </c>
      <c r="H16" s="97" t="s">
        <v>129</v>
      </c>
      <c r="I16" s="104"/>
      <c r="J16" s="124"/>
      <c r="K16" s="124"/>
      <c r="L16" s="105"/>
      <c r="M16" s="91"/>
      <c r="N16" s="91"/>
      <c r="O16" s="22">
        <v>38.112000000000002</v>
      </c>
    </row>
    <row r="17" spans="1:15" x14ac:dyDescent="0.45">
      <c r="A17" s="12">
        <v>8</v>
      </c>
      <c r="B17" s="18"/>
      <c r="C17" s="104"/>
      <c r="D17" s="105"/>
      <c r="E17" s="20"/>
      <c r="F17" s="9">
        <v>8</v>
      </c>
      <c r="G17" s="18">
        <v>44179</v>
      </c>
      <c r="H17" s="97" t="s">
        <v>118</v>
      </c>
      <c r="I17" s="104">
        <v>29875</v>
      </c>
      <c r="J17" s="124"/>
      <c r="K17" s="124"/>
      <c r="L17" s="105"/>
      <c r="M17" s="91"/>
      <c r="N17" s="91"/>
      <c r="O17" s="22">
        <v>182.93799999999999</v>
      </c>
    </row>
    <row r="18" spans="1:15" x14ac:dyDescent="0.45">
      <c r="A18" s="12">
        <v>9</v>
      </c>
      <c r="B18" s="18"/>
      <c r="C18" s="104"/>
      <c r="D18" s="105"/>
      <c r="E18" s="20"/>
      <c r="F18" s="9">
        <v>9</v>
      </c>
      <c r="G18" s="18">
        <v>44186</v>
      </c>
      <c r="H18" s="97" t="s">
        <v>119</v>
      </c>
      <c r="I18" s="104"/>
      <c r="J18" s="124"/>
      <c r="K18" s="124"/>
      <c r="L18" s="105"/>
      <c r="M18" s="91"/>
      <c r="N18" s="91"/>
      <c r="O18" s="22">
        <v>7.6219999999999999</v>
      </c>
    </row>
    <row r="19" spans="1:15" x14ac:dyDescent="0.45">
      <c r="A19" s="12">
        <v>10</v>
      </c>
      <c r="B19" s="18"/>
      <c r="C19" s="104"/>
      <c r="D19" s="105"/>
      <c r="E19" s="20"/>
      <c r="F19" s="9">
        <v>10</v>
      </c>
      <c r="G19" s="18">
        <v>44186</v>
      </c>
      <c r="H19" s="97" t="s">
        <v>120</v>
      </c>
      <c r="I19" s="104">
        <v>29876</v>
      </c>
      <c r="J19" s="124"/>
      <c r="K19" s="124"/>
      <c r="L19" s="105"/>
      <c r="M19" s="91"/>
      <c r="N19" s="91"/>
      <c r="O19" s="22">
        <v>180</v>
      </c>
    </row>
    <row r="20" spans="1:15" x14ac:dyDescent="0.45">
      <c r="A20" s="12">
        <v>11</v>
      </c>
      <c r="B20" s="18"/>
      <c r="C20" s="104"/>
      <c r="D20" s="105"/>
      <c r="E20" s="20"/>
      <c r="F20" s="9">
        <v>11</v>
      </c>
      <c r="G20" s="18">
        <v>44186</v>
      </c>
      <c r="H20" s="97" t="s">
        <v>121</v>
      </c>
      <c r="I20" s="104">
        <v>29877</v>
      </c>
      <c r="J20" s="124"/>
      <c r="K20" s="124"/>
      <c r="L20" s="105"/>
      <c r="M20" s="91"/>
      <c r="N20" s="91"/>
      <c r="O20" s="22">
        <v>120</v>
      </c>
    </row>
    <row r="21" spans="1:15" x14ac:dyDescent="0.45">
      <c r="A21" s="12">
        <v>12</v>
      </c>
      <c r="B21" s="18"/>
      <c r="C21" s="104"/>
      <c r="D21" s="105"/>
      <c r="E21" s="20"/>
      <c r="F21" s="9">
        <v>12</v>
      </c>
      <c r="G21" s="18">
        <v>44186</v>
      </c>
      <c r="H21" s="97" t="s">
        <v>122</v>
      </c>
      <c r="I21" s="104">
        <v>29878</v>
      </c>
      <c r="J21" s="124"/>
      <c r="K21" s="124"/>
      <c r="L21" s="105"/>
      <c r="M21" s="91"/>
      <c r="N21" s="91"/>
      <c r="O21" s="22">
        <v>90</v>
      </c>
    </row>
    <row r="22" spans="1:15" x14ac:dyDescent="0.45">
      <c r="A22" s="12">
        <v>13</v>
      </c>
      <c r="B22" s="18"/>
      <c r="C22" s="104"/>
      <c r="D22" s="105"/>
      <c r="E22" s="20"/>
      <c r="F22" s="9">
        <v>13</v>
      </c>
      <c r="G22" s="18" t="s">
        <v>111</v>
      </c>
      <c r="H22" s="97" t="s">
        <v>123</v>
      </c>
      <c r="I22" s="104">
        <v>29879</v>
      </c>
      <c r="J22" s="124"/>
      <c r="K22" s="124"/>
      <c r="L22" s="105"/>
      <c r="M22" s="91"/>
      <c r="N22" s="91"/>
      <c r="O22" s="22">
        <v>30</v>
      </c>
    </row>
    <row r="23" spans="1:15" x14ac:dyDescent="0.45">
      <c r="A23" s="13">
        <v>14</v>
      </c>
      <c r="B23" s="18"/>
      <c r="C23" s="104"/>
      <c r="D23" s="105"/>
      <c r="E23" s="20"/>
      <c r="F23" s="9">
        <v>14</v>
      </c>
      <c r="G23" s="18">
        <v>44186</v>
      </c>
      <c r="H23" s="97" t="s">
        <v>124</v>
      </c>
      <c r="I23" s="104">
        <v>29881</v>
      </c>
      <c r="J23" s="124"/>
      <c r="K23" s="124"/>
      <c r="L23" s="105"/>
      <c r="M23" s="91"/>
      <c r="N23" s="91"/>
      <c r="O23" s="22">
        <v>60</v>
      </c>
    </row>
    <row r="24" spans="1:15" x14ac:dyDescent="0.45">
      <c r="A24" s="13">
        <v>15</v>
      </c>
      <c r="B24" s="18"/>
      <c r="C24" s="104"/>
      <c r="D24" s="105"/>
      <c r="E24" s="20"/>
      <c r="F24" s="9">
        <v>15</v>
      </c>
      <c r="G24" s="18">
        <v>44187</v>
      </c>
      <c r="H24" s="97" t="s">
        <v>130</v>
      </c>
      <c r="I24" s="104">
        <v>29882</v>
      </c>
      <c r="J24" s="124"/>
      <c r="K24" s="124"/>
      <c r="L24" s="105"/>
      <c r="M24" s="91"/>
      <c r="N24" s="91"/>
      <c r="O24" s="22">
        <v>30</v>
      </c>
    </row>
    <row r="25" spans="1:15" x14ac:dyDescent="0.45">
      <c r="A25" s="13">
        <v>16</v>
      </c>
      <c r="B25" s="18"/>
      <c r="C25" s="104"/>
      <c r="D25" s="105"/>
      <c r="E25" s="20"/>
      <c r="F25" s="9">
        <v>16</v>
      </c>
      <c r="G25" s="18">
        <v>44188</v>
      </c>
      <c r="H25" s="97" t="s">
        <v>125</v>
      </c>
      <c r="I25" s="104">
        <v>29883</v>
      </c>
      <c r="J25" s="124"/>
      <c r="K25" s="124"/>
      <c r="L25" s="105"/>
      <c r="M25" s="91"/>
      <c r="N25" s="91"/>
      <c r="O25" s="22">
        <v>30</v>
      </c>
    </row>
    <row r="26" spans="1:15" x14ac:dyDescent="0.45">
      <c r="A26" s="13">
        <v>17</v>
      </c>
      <c r="B26" s="18"/>
      <c r="C26" s="104"/>
      <c r="D26" s="105"/>
      <c r="E26" s="20"/>
      <c r="F26" s="9">
        <v>17</v>
      </c>
      <c r="G26" s="18">
        <v>44188</v>
      </c>
      <c r="H26" s="97" t="s">
        <v>126</v>
      </c>
      <c r="I26" s="104">
        <v>29884</v>
      </c>
      <c r="J26" s="124"/>
      <c r="K26" s="124"/>
      <c r="L26" s="105"/>
      <c r="M26" s="91"/>
      <c r="N26" s="91"/>
      <c r="O26" s="22">
        <v>30</v>
      </c>
    </row>
    <row r="27" spans="1:15" x14ac:dyDescent="0.45">
      <c r="A27" s="13">
        <v>18</v>
      </c>
      <c r="B27" s="18"/>
      <c r="C27" s="104"/>
      <c r="D27" s="105"/>
      <c r="E27" s="20"/>
      <c r="F27" s="9">
        <v>18</v>
      </c>
      <c r="G27" s="18">
        <v>44188</v>
      </c>
      <c r="H27" s="97" t="s">
        <v>127</v>
      </c>
      <c r="I27" s="104">
        <v>29885</v>
      </c>
      <c r="J27" s="124"/>
      <c r="K27" s="124"/>
      <c r="L27" s="105"/>
      <c r="M27" s="91"/>
      <c r="N27" s="91"/>
      <c r="O27" s="22">
        <v>30</v>
      </c>
    </row>
    <row r="28" spans="1:15" x14ac:dyDescent="0.45">
      <c r="A28" s="13">
        <v>19</v>
      </c>
      <c r="B28" s="18"/>
      <c r="C28" s="104"/>
      <c r="D28" s="105"/>
      <c r="E28" s="20"/>
      <c r="F28" s="9">
        <v>19</v>
      </c>
      <c r="G28" s="18">
        <v>44188</v>
      </c>
      <c r="H28" s="97" t="s">
        <v>128</v>
      </c>
      <c r="I28" s="104">
        <v>29886</v>
      </c>
      <c r="J28" s="124"/>
      <c r="K28" s="124"/>
      <c r="L28" s="105"/>
      <c r="M28" s="91"/>
      <c r="N28" s="91"/>
      <c r="O28" s="22">
        <v>15.244</v>
      </c>
    </row>
    <row r="29" spans="1:15" x14ac:dyDescent="0.45">
      <c r="A29" s="13">
        <v>20</v>
      </c>
      <c r="B29" s="18"/>
      <c r="C29" s="104"/>
      <c r="D29" s="105"/>
      <c r="E29" s="20"/>
      <c r="F29" s="9">
        <v>20</v>
      </c>
      <c r="G29" s="18"/>
      <c r="H29" s="97"/>
      <c r="I29" s="104"/>
      <c r="J29" s="124"/>
      <c r="K29" s="124"/>
      <c r="L29" s="105"/>
      <c r="M29" s="91"/>
      <c r="N29" s="91"/>
      <c r="O29" s="22"/>
    </row>
    <row r="30" spans="1:15" x14ac:dyDescent="0.45">
      <c r="A30" s="13">
        <v>21</v>
      </c>
      <c r="B30" s="18"/>
      <c r="C30" s="104"/>
      <c r="D30" s="105"/>
      <c r="E30" s="20"/>
      <c r="F30" s="9">
        <v>21</v>
      </c>
      <c r="G30" s="18"/>
      <c r="H30" s="97"/>
      <c r="I30" s="104"/>
      <c r="J30" s="124"/>
      <c r="K30" s="124"/>
      <c r="L30" s="105"/>
      <c r="M30" s="91"/>
      <c r="N30" s="91"/>
      <c r="O30" s="22"/>
    </row>
    <row r="31" spans="1:15" x14ac:dyDescent="0.45">
      <c r="A31" s="13">
        <v>22</v>
      </c>
      <c r="B31" s="18"/>
      <c r="C31" s="104"/>
      <c r="D31" s="105"/>
      <c r="E31" s="20"/>
      <c r="F31" s="9">
        <v>22</v>
      </c>
      <c r="G31" s="18"/>
      <c r="H31" s="97"/>
      <c r="I31" s="104"/>
      <c r="J31" s="124"/>
      <c r="K31" s="124"/>
      <c r="L31" s="105"/>
      <c r="M31" s="91"/>
      <c r="N31" s="91"/>
      <c r="O31" s="22"/>
    </row>
    <row r="32" spans="1:15" x14ac:dyDescent="0.45">
      <c r="A32" s="13">
        <v>23</v>
      </c>
      <c r="B32" s="18"/>
      <c r="C32" s="104"/>
      <c r="D32" s="105"/>
      <c r="E32" s="20"/>
      <c r="F32" s="9">
        <v>23</v>
      </c>
      <c r="G32" s="18"/>
      <c r="H32" s="97"/>
      <c r="I32" s="104"/>
      <c r="J32" s="124"/>
      <c r="K32" s="124"/>
      <c r="L32" s="105"/>
      <c r="M32" s="91"/>
      <c r="N32" s="91"/>
      <c r="O32" s="22"/>
    </row>
    <row r="33" spans="1:15" x14ac:dyDescent="0.45">
      <c r="A33" s="13">
        <v>24</v>
      </c>
      <c r="B33" s="18"/>
      <c r="C33" s="104"/>
      <c r="D33" s="105"/>
      <c r="E33" s="20"/>
      <c r="F33" s="9">
        <v>24</v>
      </c>
      <c r="G33" s="18"/>
      <c r="H33" s="97"/>
      <c r="I33" s="104"/>
      <c r="J33" s="124"/>
      <c r="K33" s="124"/>
      <c r="L33" s="105"/>
      <c r="M33" s="91"/>
      <c r="N33" s="91"/>
      <c r="O33" s="22"/>
    </row>
    <row r="34" spans="1:15" x14ac:dyDescent="0.45">
      <c r="A34" s="13">
        <v>25</v>
      </c>
      <c r="B34" s="18"/>
      <c r="C34" s="104"/>
      <c r="D34" s="105"/>
      <c r="E34" s="20"/>
      <c r="F34" s="9">
        <v>25</v>
      </c>
      <c r="G34" s="18"/>
      <c r="H34" s="97"/>
      <c r="I34" s="104"/>
      <c r="J34" s="124"/>
      <c r="K34" s="124"/>
      <c r="L34" s="105"/>
      <c r="M34" s="91"/>
      <c r="N34" s="91"/>
      <c r="O34" s="22"/>
    </row>
    <row r="35" spans="1:15" x14ac:dyDescent="0.45">
      <c r="A35" s="13">
        <v>26</v>
      </c>
      <c r="B35" s="18"/>
      <c r="C35" s="104"/>
      <c r="D35" s="105"/>
      <c r="E35" s="20"/>
      <c r="F35" s="9">
        <v>26</v>
      </c>
      <c r="G35" s="18"/>
      <c r="H35" s="97"/>
      <c r="I35" s="104"/>
      <c r="J35" s="124"/>
      <c r="K35" s="124"/>
      <c r="L35" s="105"/>
      <c r="M35" s="91"/>
      <c r="N35" s="91"/>
      <c r="O35" s="22"/>
    </row>
    <row r="36" spans="1:15" x14ac:dyDescent="0.45">
      <c r="A36" s="13">
        <v>27</v>
      </c>
      <c r="B36" s="18"/>
      <c r="C36" s="104"/>
      <c r="D36" s="105"/>
      <c r="E36" s="20"/>
      <c r="F36" s="9">
        <v>27</v>
      </c>
      <c r="G36" s="18"/>
      <c r="H36" s="97"/>
      <c r="I36" s="104"/>
      <c r="J36" s="124"/>
      <c r="K36" s="124"/>
      <c r="L36" s="105"/>
      <c r="M36" s="91"/>
      <c r="N36" s="91"/>
      <c r="O36" s="22"/>
    </row>
    <row r="37" spans="1:15" x14ac:dyDescent="0.45">
      <c r="A37" s="13">
        <v>28</v>
      </c>
      <c r="B37" s="18"/>
      <c r="C37" s="104"/>
      <c r="D37" s="105"/>
      <c r="E37" s="20"/>
      <c r="F37" s="9">
        <v>28</v>
      </c>
      <c r="G37" s="18"/>
      <c r="H37" s="97"/>
      <c r="I37" s="104"/>
      <c r="J37" s="124"/>
      <c r="K37" s="124"/>
      <c r="L37" s="105"/>
      <c r="M37" s="91"/>
      <c r="N37" s="91"/>
      <c r="O37" s="22"/>
    </row>
    <row r="38" spans="1:15" x14ac:dyDescent="0.45">
      <c r="A38" s="13">
        <v>29</v>
      </c>
      <c r="B38" s="18"/>
      <c r="C38" s="104"/>
      <c r="D38" s="105"/>
      <c r="E38" s="20"/>
      <c r="F38" s="9">
        <v>29</v>
      </c>
      <c r="G38" s="18"/>
      <c r="H38" s="97"/>
      <c r="I38" s="104"/>
      <c r="J38" s="124"/>
      <c r="K38" s="124"/>
      <c r="L38" s="105"/>
      <c r="M38" s="91"/>
      <c r="N38" s="91"/>
      <c r="O38" s="22"/>
    </row>
    <row r="39" spans="1:15" x14ac:dyDescent="0.45">
      <c r="A39" s="13">
        <v>30</v>
      </c>
      <c r="B39" s="18"/>
      <c r="C39" s="104"/>
      <c r="D39" s="105"/>
      <c r="E39" s="20"/>
      <c r="F39" s="9">
        <v>30</v>
      </c>
      <c r="G39" s="18"/>
      <c r="H39" s="97"/>
      <c r="I39" s="104"/>
      <c r="J39" s="124"/>
      <c r="K39" s="124"/>
      <c r="L39" s="105"/>
      <c r="M39" s="91"/>
      <c r="N39" s="91"/>
      <c r="O39" s="22"/>
    </row>
    <row r="40" spans="1:15" x14ac:dyDescent="0.45">
      <c r="A40" s="13">
        <v>31</v>
      </c>
      <c r="B40" s="18"/>
      <c r="C40" s="104"/>
      <c r="D40" s="105"/>
      <c r="E40" s="20"/>
      <c r="F40" s="9">
        <v>31</v>
      </c>
      <c r="G40" s="18"/>
      <c r="H40" s="97"/>
      <c r="I40" s="104"/>
      <c r="J40" s="124"/>
      <c r="K40" s="124"/>
      <c r="L40" s="105"/>
      <c r="M40" s="91"/>
      <c r="N40" s="91"/>
      <c r="O40" s="22"/>
    </row>
    <row r="41" spans="1:15" x14ac:dyDescent="0.45">
      <c r="A41" s="13">
        <v>32</v>
      </c>
      <c r="B41" s="18"/>
      <c r="C41" s="104"/>
      <c r="D41" s="105"/>
      <c r="E41" s="20"/>
      <c r="F41" s="9">
        <v>32</v>
      </c>
      <c r="G41" s="18"/>
      <c r="H41" s="97"/>
      <c r="I41" s="104"/>
      <c r="J41" s="124"/>
      <c r="K41" s="124"/>
      <c r="L41" s="105"/>
      <c r="M41" s="91"/>
      <c r="N41" s="91"/>
      <c r="O41" s="22"/>
    </row>
    <row r="42" spans="1:15" x14ac:dyDescent="0.45">
      <c r="A42" s="13">
        <v>33</v>
      </c>
      <c r="B42" s="18"/>
      <c r="C42" s="104"/>
      <c r="D42" s="105"/>
      <c r="E42" s="20"/>
      <c r="F42" s="9">
        <v>33</v>
      </c>
      <c r="G42" s="18"/>
      <c r="H42" s="97"/>
      <c r="I42" s="104"/>
      <c r="J42" s="124"/>
      <c r="K42" s="124"/>
      <c r="L42" s="105"/>
      <c r="M42" s="91"/>
      <c r="N42" s="91"/>
      <c r="O42" s="22"/>
    </row>
    <row r="43" spans="1:15" x14ac:dyDescent="0.45">
      <c r="A43" s="13">
        <v>34</v>
      </c>
      <c r="B43" s="18"/>
      <c r="C43" s="104"/>
      <c r="D43" s="105"/>
      <c r="E43" s="20"/>
      <c r="F43" s="9">
        <v>34</v>
      </c>
      <c r="G43" s="18"/>
      <c r="H43" s="97"/>
      <c r="I43" s="104"/>
      <c r="J43" s="124"/>
      <c r="K43" s="124"/>
      <c r="L43" s="105"/>
      <c r="M43" s="91"/>
      <c r="N43" s="91"/>
      <c r="O43" s="22"/>
    </row>
    <row r="44" spans="1:15" x14ac:dyDescent="0.45">
      <c r="A44" s="13">
        <v>35</v>
      </c>
      <c r="B44" s="18"/>
      <c r="C44" s="104"/>
      <c r="D44" s="105"/>
      <c r="E44" s="20"/>
      <c r="F44" s="9">
        <v>35</v>
      </c>
      <c r="G44" s="18"/>
      <c r="H44" s="97"/>
      <c r="I44" s="104"/>
      <c r="J44" s="124"/>
      <c r="K44" s="124"/>
      <c r="L44" s="105"/>
      <c r="M44" s="91"/>
      <c r="N44" s="91"/>
      <c r="O44" s="22"/>
    </row>
    <row r="45" spans="1:15" x14ac:dyDescent="0.45">
      <c r="A45" s="13">
        <v>36</v>
      </c>
      <c r="B45" s="18"/>
      <c r="C45" s="104"/>
      <c r="D45" s="105"/>
      <c r="E45" s="20"/>
      <c r="F45" s="9">
        <v>36</v>
      </c>
      <c r="G45" s="18"/>
      <c r="H45" s="97"/>
      <c r="I45" s="104"/>
      <c r="J45" s="124"/>
      <c r="K45" s="124"/>
      <c r="L45" s="105"/>
      <c r="M45" s="91"/>
      <c r="N45" s="91"/>
      <c r="O45" s="22"/>
    </row>
    <row r="46" spans="1:15" x14ac:dyDescent="0.45">
      <c r="A46" s="13">
        <v>37</v>
      </c>
      <c r="B46" s="18"/>
      <c r="C46" s="104"/>
      <c r="D46" s="105"/>
      <c r="E46" s="20"/>
      <c r="F46" s="9">
        <v>37</v>
      </c>
      <c r="G46" s="18"/>
      <c r="H46" s="97"/>
      <c r="I46" s="104"/>
      <c r="J46" s="124"/>
      <c r="K46" s="124"/>
      <c r="L46" s="105"/>
      <c r="M46" s="91"/>
      <c r="N46" s="91"/>
      <c r="O46" s="22"/>
    </row>
    <row r="47" spans="1:15" x14ac:dyDescent="0.45">
      <c r="A47" s="13">
        <v>38</v>
      </c>
      <c r="B47" s="18"/>
      <c r="C47" s="104"/>
      <c r="D47" s="105"/>
      <c r="E47" s="20"/>
      <c r="F47" s="9">
        <v>38</v>
      </c>
      <c r="G47" s="18"/>
      <c r="H47" s="97"/>
      <c r="I47" s="104"/>
      <c r="J47" s="124"/>
      <c r="K47" s="124"/>
      <c r="L47" s="105"/>
      <c r="M47" s="91"/>
      <c r="N47" s="91"/>
      <c r="O47" s="22"/>
    </row>
    <row r="48" spans="1:15" x14ac:dyDescent="0.45">
      <c r="A48" s="13">
        <v>39</v>
      </c>
      <c r="B48" s="18"/>
      <c r="C48" s="104"/>
      <c r="D48" s="105"/>
      <c r="E48" s="20"/>
      <c r="F48" s="9">
        <v>39</v>
      </c>
      <c r="G48" s="18"/>
      <c r="H48" s="97"/>
      <c r="I48" s="104"/>
      <c r="J48" s="124"/>
      <c r="K48" s="124"/>
      <c r="L48" s="105"/>
      <c r="M48" s="91"/>
      <c r="N48" s="91"/>
      <c r="O48" s="22"/>
    </row>
    <row r="49" spans="1:15" ht="14.65" thickBot="1" x14ac:dyDescent="0.5">
      <c r="A49" s="14">
        <v>40</v>
      </c>
      <c r="B49" s="19"/>
      <c r="C49" s="106"/>
      <c r="D49" s="107"/>
      <c r="E49" s="21"/>
      <c r="F49" s="15">
        <v>40</v>
      </c>
      <c r="G49" s="19"/>
      <c r="H49" s="98"/>
      <c r="I49" s="106"/>
      <c r="J49" s="125"/>
      <c r="K49" s="125"/>
      <c r="L49" s="107"/>
      <c r="M49" s="92"/>
      <c r="N49" s="92"/>
      <c r="O49" s="23"/>
    </row>
    <row r="50" spans="1:15" x14ac:dyDescent="0.45">
      <c r="A50" s="16"/>
      <c r="B50" s="1"/>
      <c r="C50" s="1"/>
      <c r="D50" s="17" t="s">
        <v>2</v>
      </c>
      <c r="E50" s="24">
        <f>SUM(E10:E49)</f>
        <v>2963</v>
      </c>
      <c r="F50" s="1"/>
      <c r="G50" s="1"/>
      <c r="H50" s="1"/>
      <c r="I50" s="1"/>
      <c r="J50" s="1"/>
      <c r="K50" s="1"/>
      <c r="L50" s="17" t="s">
        <v>2</v>
      </c>
      <c r="M50" s="17"/>
      <c r="N50" s="17"/>
      <c r="O50" s="24">
        <f>SUM(O10:O49)</f>
        <v>1080.2099999999998</v>
      </c>
    </row>
    <row r="51" spans="1:15" x14ac:dyDescent="0.45">
      <c r="A51" s="1"/>
      <c r="B51" s="1"/>
      <c r="C51" s="1"/>
      <c r="D51" s="1"/>
      <c r="E51" s="1"/>
      <c r="F51" s="1"/>
      <c r="G51" s="1"/>
      <c r="H51" s="1"/>
      <c r="I51" s="1"/>
      <c r="J51" s="1"/>
      <c r="K51" s="1"/>
      <c r="L51" s="1"/>
      <c r="M51" s="1"/>
      <c r="N51" s="1"/>
      <c r="O51" s="1"/>
    </row>
    <row r="52" spans="1:15" x14ac:dyDescent="0.45">
      <c r="A52" s="1"/>
      <c r="B52" s="1"/>
      <c r="C52" s="1"/>
      <c r="D52" s="1"/>
      <c r="E52" s="1"/>
      <c r="F52" s="1"/>
      <c r="G52" s="1"/>
      <c r="H52" s="1"/>
      <c r="I52" s="1"/>
      <c r="J52" s="1"/>
      <c r="K52" s="1"/>
      <c r="L52" s="1"/>
      <c r="M52" s="1"/>
      <c r="N52" s="1"/>
      <c r="O52" s="1"/>
    </row>
    <row r="53" spans="1:15" x14ac:dyDescent="0.45">
      <c r="O53" s="52" t="s">
        <v>9</v>
      </c>
    </row>
  </sheetData>
  <mergeCells count="84">
    <mergeCell ref="C10:D10"/>
    <mergeCell ref="I10:L10"/>
    <mergeCell ref="F2:L6"/>
    <mergeCell ref="A8:E8"/>
    <mergeCell ref="F8:O8"/>
    <mergeCell ref="C9:D9"/>
    <mergeCell ref="C11:D11"/>
    <mergeCell ref="I11:L11"/>
    <mergeCell ref="C12:D12"/>
    <mergeCell ref="I12:L12"/>
    <mergeCell ref="C13:D13"/>
    <mergeCell ref="I13:L13"/>
    <mergeCell ref="C14:D14"/>
    <mergeCell ref="I14:L14"/>
    <mergeCell ref="C15:D15"/>
    <mergeCell ref="I15:L15"/>
    <mergeCell ref="C16:D16"/>
    <mergeCell ref="I16:L16"/>
    <mergeCell ref="C17:D17"/>
    <mergeCell ref="I17:L17"/>
    <mergeCell ref="C18:D18"/>
    <mergeCell ref="I18:L18"/>
    <mergeCell ref="C19:D19"/>
    <mergeCell ref="I19:L19"/>
    <mergeCell ref="C20:D20"/>
    <mergeCell ref="I20:L20"/>
    <mergeCell ref="C21:D21"/>
    <mergeCell ref="I21:L21"/>
    <mergeCell ref="C22:D22"/>
    <mergeCell ref="I22:L22"/>
    <mergeCell ref="C23:D23"/>
    <mergeCell ref="I23:L23"/>
    <mergeCell ref="C24:D24"/>
    <mergeCell ref="I24:L24"/>
    <mergeCell ref="C25:D25"/>
    <mergeCell ref="I25:L25"/>
    <mergeCell ref="C26:D26"/>
    <mergeCell ref="I26:L26"/>
    <mergeCell ref="C27:D27"/>
    <mergeCell ref="I27:L27"/>
    <mergeCell ref="C28:D28"/>
    <mergeCell ref="I28:L28"/>
    <mergeCell ref="C29:D29"/>
    <mergeCell ref="I29:L29"/>
    <mergeCell ref="C30:D30"/>
    <mergeCell ref="I30:L30"/>
    <mergeCell ref="C31:D31"/>
    <mergeCell ref="I31:L31"/>
    <mergeCell ref="C32:D32"/>
    <mergeCell ref="I32:L32"/>
    <mergeCell ref="C33:D33"/>
    <mergeCell ref="I33:L33"/>
    <mergeCell ref="C34:D34"/>
    <mergeCell ref="I34:L34"/>
    <mergeCell ref="C35:D35"/>
    <mergeCell ref="I35:L35"/>
    <mergeCell ref="C36:D36"/>
    <mergeCell ref="I36:L36"/>
    <mergeCell ref="C37:D37"/>
    <mergeCell ref="I37:L37"/>
    <mergeCell ref="C38:D38"/>
    <mergeCell ref="I38:L38"/>
    <mergeCell ref="C39:D39"/>
    <mergeCell ref="I39:L39"/>
    <mergeCell ref="C40:D40"/>
    <mergeCell ref="I40:L40"/>
    <mergeCell ref="C41:D41"/>
    <mergeCell ref="I41:L41"/>
    <mergeCell ref="C42:D42"/>
    <mergeCell ref="I42:L42"/>
    <mergeCell ref="C43:D43"/>
    <mergeCell ref="I43:L43"/>
    <mergeCell ref="C44:D44"/>
    <mergeCell ref="I44:L44"/>
    <mergeCell ref="C45:D45"/>
    <mergeCell ref="I45:L45"/>
    <mergeCell ref="C46:D46"/>
    <mergeCell ref="I46:L46"/>
    <mergeCell ref="C47:D47"/>
    <mergeCell ref="I47:L47"/>
    <mergeCell ref="C48:D48"/>
    <mergeCell ref="I48:L48"/>
    <mergeCell ref="C49:D49"/>
    <mergeCell ref="I49:L49"/>
  </mergeCells>
  <pageMargins left="0.23622047244094491" right="0.23622047244094491"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
  <sheetViews>
    <sheetView showGridLines="0" workbookViewId="0">
      <selection activeCell="C16" sqref="C16"/>
    </sheetView>
  </sheetViews>
  <sheetFormatPr baseColWidth="10" defaultColWidth="10.73046875" defaultRowHeight="14.25" x14ac:dyDescent="0.45"/>
  <cols>
    <col min="1" max="1" width="36.265625" bestFit="1" customWidth="1"/>
  </cols>
  <sheetData>
    <row r="1" spans="1:3" ht="18" x14ac:dyDescent="0.55000000000000004">
      <c r="A1" s="45" t="s">
        <v>38</v>
      </c>
    </row>
    <row r="2" spans="1:3" ht="14.65" thickBot="1" x14ac:dyDescent="0.5"/>
    <row r="3" spans="1:3" x14ac:dyDescent="0.45">
      <c r="A3" s="46" t="s">
        <v>42</v>
      </c>
      <c r="B3" s="47">
        <v>2020</v>
      </c>
      <c r="C3" s="79" t="s">
        <v>41</v>
      </c>
    </row>
    <row r="4" spans="1:3" x14ac:dyDescent="0.45">
      <c r="A4" s="48" t="s">
        <v>43</v>
      </c>
      <c r="B4" s="49">
        <v>0</v>
      </c>
      <c r="C4" s="79" t="s">
        <v>5</v>
      </c>
    </row>
    <row r="5" spans="1:3" ht="14.65" thickBot="1" x14ac:dyDescent="0.5">
      <c r="A5" s="50" t="s">
        <v>39</v>
      </c>
      <c r="B5" s="51" t="s">
        <v>4</v>
      </c>
      <c r="C5" s="79" t="s">
        <v>40</v>
      </c>
    </row>
    <row r="9" spans="1:3" ht="18" x14ac:dyDescent="0.55000000000000004">
      <c r="A9" s="45"/>
    </row>
  </sheetData>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22"/>
  <sheetViews>
    <sheetView showGridLines="0" workbookViewId="0">
      <selection activeCell="D1" sqref="D1"/>
    </sheetView>
  </sheetViews>
  <sheetFormatPr baseColWidth="10" defaultColWidth="10.73046875" defaultRowHeight="14.25" x14ac:dyDescent="0.45"/>
  <cols>
    <col min="1" max="1" width="75" customWidth="1"/>
    <col min="2" max="2" width="9.73046875" customWidth="1"/>
    <col min="3" max="3" width="15.1328125" customWidth="1"/>
  </cols>
  <sheetData>
    <row r="1" spans="1:6" ht="20.65" x14ac:dyDescent="0.6">
      <c r="A1" s="71" t="s">
        <v>44</v>
      </c>
      <c r="C1" s="73" t="s">
        <v>10</v>
      </c>
      <c r="D1" t="s">
        <v>55</v>
      </c>
    </row>
    <row r="3" spans="1:6" x14ac:dyDescent="0.45">
      <c r="A3" s="81"/>
    </row>
    <row r="4" spans="1:6" ht="3.95" customHeight="1" x14ac:dyDescent="0.45">
      <c r="A4" s="75"/>
      <c r="C4" s="74"/>
    </row>
    <row r="5" spans="1:6" x14ac:dyDescent="0.45">
      <c r="A5" s="70" t="s">
        <v>49</v>
      </c>
      <c r="B5" s="69"/>
      <c r="C5" s="69"/>
    </row>
    <row r="6" spans="1:6" ht="157.5" customHeight="1" x14ac:dyDescent="0.45">
      <c r="A6" s="68" t="s">
        <v>50</v>
      </c>
      <c r="F6" s="72"/>
    </row>
    <row r="7" spans="1:6" x14ac:dyDescent="0.45">
      <c r="B7" s="67"/>
    </row>
    <row r="8" spans="1:6" x14ac:dyDescent="0.45">
      <c r="A8" s="70" t="s">
        <v>51</v>
      </c>
      <c r="B8" s="69"/>
      <c r="C8" s="69"/>
    </row>
    <row r="9" spans="1:6" ht="89.25" x14ac:dyDescent="0.45">
      <c r="A9" s="68" t="s">
        <v>54</v>
      </c>
    </row>
    <row r="10" spans="1:6" x14ac:dyDescent="0.45">
      <c r="B10" s="67"/>
    </row>
    <row r="11" spans="1:6" x14ac:dyDescent="0.45">
      <c r="A11" s="70" t="s">
        <v>52</v>
      </c>
      <c r="B11" s="69"/>
      <c r="C11" s="69"/>
    </row>
    <row r="12" spans="1:6" ht="38.25" x14ac:dyDescent="0.45">
      <c r="A12" s="68" t="s">
        <v>53</v>
      </c>
    </row>
    <row r="13" spans="1:6" x14ac:dyDescent="0.45">
      <c r="A13" s="68"/>
    </row>
    <row r="14" spans="1:6" x14ac:dyDescent="0.45">
      <c r="B14" s="67"/>
    </row>
    <row r="15" spans="1:6" x14ac:dyDescent="0.45">
      <c r="A15" s="85"/>
      <c r="B15" s="86"/>
      <c r="C15" s="78"/>
    </row>
    <row r="16" spans="1:6" x14ac:dyDescent="0.45">
      <c r="A16" s="81"/>
      <c r="B16" s="77"/>
    </row>
    <row r="17" spans="1:3" x14ac:dyDescent="0.45">
      <c r="A17" s="66"/>
      <c r="B17" s="77"/>
    </row>
    <row r="18" spans="1:3" x14ac:dyDescent="0.45">
      <c r="A18" s="81"/>
      <c r="B18" s="77"/>
    </row>
    <row r="19" spans="1:3" x14ac:dyDescent="0.45">
      <c r="A19" s="81"/>
      <c r="B19" s="77"/>
    </row>
    <row r="20" spans="1:3" x14ac:dyDescent="0.45">
      <c r="A20" s="81"/>
      <c r="B20" s="77"/>
    </row>
    <row r="21" spans="1:3" x14ac:dyDescent="0.45">
      <c r="A21" s="81"/>
      <c r="B21" s="66"/>
      <c r="C21" s="76"/>
    </row>
    <row r="22" spans="1:3" x14ac:dyDescent="0.45">
      <c r="A22" s="81"/>
    </row>
  </sheetData>
  <pageMargins left="0.7" right="0.7" top="0.78740157499999996" bottom="0.78740157499999996" header="0.3" footer="0.3"/>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abSelected="1" workbookViewId="0"/>
  </sheetViews>
  <sheetFormatPr baseColWidth="10"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workbookViewId="0">
      <selection activeCell="D3" sqref="D3"/>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9" width="12.86328125" customWidth="1"/>
    <col min="10" max="10" width="9.73046875" customWidth="1"/>
  </cols>
  <sheetData>
    <row r="1" spans="1:11" ht="28.5" x14ac:dyDescent="0.45">
      <c r="A1" s="26" t="s">
        <v>27</v>
      </c>
      <c r="B1" s="2"/>
      <c r="C1" s="2"/>
      <c r="D1" s="2"/>
      <c r="E1" s="2"/>
      <c r="F1" s="2"/>
      <c r="G1" s="2"/>
      <c r="H1" s="2"/>
      <c r="I1" s="2"/>
      <c r="J1" s="25" t="str">
        <f>"Janvier "&amp;'Données de base'!B3</f>
        <v>Janvier 2020</v>
      </c>
      <c r="K1" s="79"/>
    </row>
    <row r="2" spans="1:11" ht="8.25" customHeight="1" x14ac:dyDescent="0.45">
      <c r="A2" s="3"/>
      <c r="B2" s="4"/>
      <c r="C2" s="4"/>
      <c r="D2" s="4"/>
      <c r="E2" s="28"/>
      <c r="F2" s="108" t="s">
        <v>28</v>
      </c>
      <c r="G2" s="109"/>
      <c r="H2" s="109"/>
      <c r="I2" s="110"/>
      <c r="J2" s="5"/>
    </row>
    <row r="3" spans="1:11" x14ac:dyDescent="0.45">
      <c r="A3" s="32" t="s">
        <v>29</v>
      </c>
      <c r="B3" s="4"/>
      <c r="C3" s="4"/>
      <c r="D3" s="30"/>
      <c r="E3" s="29" t="str">
        <f>'Données de base'!B5</f>
        <v>€</v>
      </c>
      <c r="F3" s="111"/>
      <c r="G3" s="112"/>
      <c r="H3" s="112"/>
      <c r="I3" s="113"/>
      <c r="J3" s="5"/>
    </row>
    <row r="4" spans="1:11" x14ac:dyDescent="0.45">
      <c r="A4" s="32" t="s">
        <v>45</v>
      </c>
      <c r="B4" s="4"/>
      <c r="C4" s="4"/>
      <c r="D4" s="31">
        <f>SUM(E10:E49)</f>
        <v>0</v>
      </c>
      <c r="E4" s="29" t="str">
        <f>'Données de base'!B5</f>
        <v>€</v>
      </c>
      <c r="F4" s="111"/>
      <c r="G4" s="112"/>
      <c r="H4" s="112"/>
      <c r="I4" s="113"/>
      <c r="J4" s="5"/>
      <c r="K4" s="79" t="s">
        <v>32</v>
      </c>
    </row>
    <row r="5" spans="1:11" x14ac:dyDescent="0.45">
      <c r="A5" s="32" t="s">
        <v>11</v>
      </c>
      <c r="B5" s="4"/>
      <c r="C5" s="4"/>
      <c r="D5" s="31"/>
      <c r="E5" s="29" t="str">
        <f>'Données de base'!B5</f>
        <v>€</v>
      </c>
      <c r="F5" s="111"/>
      <c r="G5" s="112"/>
      <c r="H5" s="112"/>
      <c r="I5" s="113"/>
      <c r="J5" s="5"/>
    </row>
    <row r="6" spans="1:11" x14ac:dyDescent="0.45">
      <c r="A6" s="32" t="s">
        <v>13</v>
      </c>
      <c r="B6" s="4"/>
      <c r="C6" s="4"/>
      <c r="D6" s="31"/>
      <c r="E6" s="29" t="str">
        <f>'Données de base'!B5</f>
        <v>€</v>
      </c>
      <c r="F6" s="114"/>
      <c r="G6" s="115"/>
      <c r="H6" s="115"/>
      <c r="I6" s="116"/>
      <c r="J6" s="5"/>
    </row>
    <row r="7" spans="1:11" ht="14.65" thickBot="1" x14ac:dyDescent="0.5">
      <c r="A7" s="27"/>
      <c r="B7" s="6"/>
      <c r="C7" s="6"/>
      <c r="D7" s="6"/>
      <c r="E7" s="6"/>
      <c r="F7" s="6"/>
      <c r="G7" s="6"/>
      <c r="H7" s="6"/>
      <c r="I7" s="6"/>
      <c r="J7" s="7"/>
    </row>
    <row r="8" spans="1:11" ht="16.899999999999999" x14ac:dyDescent="0.5">
      <c r="A8" s="117" t="s">
        <v>45</v>
      </c>
      <c r="B8" s="118"/>
      <c r="C8" s="118"/>
      <c r="D8" s="118"/>
      <c r="E8" s="118"/>
      <c r="F8" s="118" t="s">
        <v>11</v>
      </c>
      <c r="G8" s="118"/>
      <c r="H8" s="118"/>
      <c r="I8" s="118"/>
      <c r="J8" s="119"/>
    </row>
    <row r="9" spans="1:11" x14ac:dyDescent="0.45">
      <c r="A9" s="82" t="s">
        <v>30</v>
      </c>
      <c r="B9" s="83" t="s">
        <v>31</v>
      </c>
      <c r="C9" s="120" t="s">
        <v>34</v>
      </c>
      <c r="D9" s="121"/>
      <c r="E9" s="83" t="s">
        <v>36</v>
      </c>
      <c r="F9" s="83" t="s">
        <v>30</v>
      </c>
      <c r="G9" s="83" t="s">
        <v>31</v>
      </c>
      <c r="H9" s="120" t="s">
        <v>35</v>
      </c>
      <c r="I9" s="121"/>
      <c r="J9" s="84" t="s">
        <v>36</v>
      </c>
    </row>
    <row r="10" spans="1:11" x14ac:dyDescent="0.45">
      <c r="A10" s="12">
        <v>1</v>
      </c>
      <c r="B10" s="18"/>
      <c r="C10" s="104"/>
      <c r="D10" s="105"/>
      <c r="E10" s="20"/>
      <c r="F10" s="9">
        <v>1</v>
      </c>
      <c r="G10" s="18"/>
      <c r="H10" s="104"/>
      <c r="I10" s="105"/>
      <c r="J10" s="22"/>
      <c r="K10" s="79" t="s">
        <v>33</v>
      </c>
    </row>
    <row r="11" spans="1:11" x14ac:dyDescent="0.45">
      <c r="A11" s="12">
        <v>2</v>
      </c>
      <c r="B11" s="18"/>
      <c r="C11" s="104"/>
      <c r="D11" s="105"/>
      <c r="E11" s="20"/>
      <c r="F11" s="9">
        <v>2</v>
      </c>
      <c r="G11" s="18"/>
      <c r="H11" s="104"/>
      <c r="I11" s="105"/>
      <c r="J11" s="22"/>
    </row>
    <row r="12" spans="1:11" x14ac:dyDescent="0.45">
      <c r="A12" s="12">
        <v>3</v>
      </c>
      <c r="B12" s="18"/>
      <c r="C12" s="104"/>
      <c r="D12" s="105"/>
      <c r="E12" s="20"/>
      <c r="F12" s="9">
        <v>3</v>
      </c>
      <c r="G12" s="18"/>
      <c r="H12" s="104"/>
      <c r="I12" s="105"/>
      <c r="J12" s="22"/>
    </row>
    <row r="13" spans="1:11" x14ac:dyDescent="0.45">
      <c r="A13" s="12">
        <v>4</v>
      </c>
      <c r="B13" s="18"/>
      <c r="C13" s="104"/>
      <c r="D13" s="105"/>
      <c r="E13" s="20"/>
      <c r="F13" s="9">
        <v>4</v>
      </c>
      <c r="G13" s="18"/>
      <c r="H13" s="104"/>
      <c r="I13" s="105"/>
      <c r="J13" s="22"/>
    </row>
    <row r="14" spans="1:11" x14ac:dyDescent="0.45">
      <c r="A14" s="12">
        <v>5</v>
      </c>
      <c r="B14" s="18"/>
      <c r="C14" s="104"/>
      <c r="D14" s="105"/>
      <c r="E14" s="20"/>
      <c r="F14" s="9">
        <v>5</v>
      </c>
      <c r="G14" s="18"/>
      <c r="H14" s="104"/>
      <c r="I14" s="105"/>
      <c r="J14" s="22"/>
    </row>
    <row r="15" spans="1:11" x14ac:dyDescent="0.45">
      <c r="A15" s="12">
        <v>6</v>
      </c>
      <c r="B15" s="18"/>
      <c r="C15" s="104"/>
      <c r="D15" s="105"/>
      <c r="E15" s="20"/>
      <c r="F15" s="9">
        <v>6</v>
      </c>
      <c r="G15" s="18"/>
      <c r="H15" s="104"/>
      <c r="I15" s="105"/>
      <c r="J15" s="22"/>
    </row>
    <row r="16" spans="1:11" x14ac:dyDescent="0.45">
      <c r="A16" s="12">
        <v>7</v>
      </c>
      <c r="B16" s="18"/>
      <c r="C16" s="104"/>
      <c r="D16" s="105"/>
      <c r="E16" s="20"/>
      <c r="F16" s="9">
        <v>7</v>
      </c>
      <c r="G16" s="18"/>
      <c r="H16" s="104"/>
      <c r="I16" s="105"/>
      <c r="J16" s="22"/>
    </row>
    <row r="17" spans="1:10" x14ac:dyDescent="0.45">
      <c r="A17" s="12">
        <v>8</v>
      </c>
      <c r="B17" s="18"/>
      <c r="C17" s="104"/>
      <c r="D17" s="105"/>
      <c r="E17" s="20"/>
      <c r="F17" s="9">
        <v>8</v>
      </c>
      <c r="G17" s="18"/>
      <c r="H17" s="104"/>
      <c r="I17" s="105"/>
      <c r="J17" s="22"/>
    </row>
    <row r="18" spans="1:10" x14ac:dyDescent="0.45">
      <c r="A18" s="12">
        <v>9</v>
      </c>
      <c r="B18" s="18"/>
      <c r="C18" s="104"/>
      <c r="D18" s="105"/>
      <c r="E18" s="20"/>
      <c r="F18" s="9">
        <v>9</v>
      </c>
      <c r="G18" s="18"/>
      <c r="H18" s="104"/>
      <c r="I18" s="105"/>
      <c r="J18" s="22"/>
    </row>
    <row r="19" spans="1:10" x14ac:dyDescent="0.45">
      <c r="A19" s="12">
        <v>10</v>
      </c>
      <c r="B19" s="18"/>
      <c r="C19" s="104"/>
      <c r="D19" s="105"/>
      <c r="E19" s="20"/>
      <c r="F19" s="9">
        <v>10</v>
      </c>
      <c r="G19" s="18"/>
      <c r="H19" s="104"/>
      <c r="I19" s="105"/>
      <c r="J19" s="22"/>
    </row>
    <row r="20" spans="1:10" x14ac:dyDescent="0.45">
      <c r="A20" s="12">
        <v>11</v>
      </c>
      <c r="B20" s="18"/>
      <c r="C20" s="104"/>
      <c r="D20" s="105"/>
      <c r="E20" s="20"/>
      <c r="F20" s="9">
        <v>11</v>
      </c>
      <c r="G20" s="18"/>
      <c r="H20" s="104"/>
      <c r="I20" s="105"/>
      <c r="J20" s="22"/>
    </row>
    <row r="21" spans="1:10" x14ac:dyDescent="0.45">
      <c r="A21" s="12">
        <v>12</v>
      </c>
      <c r="B21" s="18"/>
      <c r="C21" s="104"/>
      <c r="D21" s="105"/>
      <c r="E21" s="20"/>
      <c r="F21" s="9">
        <v>12</v>
      </c>
      <c r="G21" s="18"/>
      <c r="H21" s="104"/>
      <c r="I21" s="105"/>
      <c r="J21" s="22"/>
    </row>
    <row r="22" spans="1:10" x14ac:dyDescent="0.45">
      <c r="A22" s="12">
        <v>13</v>
      </c>
      <c r="B22" s="18"/>
      <c r="C22" s="104"/>
      <c r="D22" s="105"/>
      <c r="E22" s="20"/>
      <c r="F22" s="9">
        <v>13</v>
      </c>
      <c r="G22" s="18"/>
      <c r="H22" s="104"/>
      <c r="I22" s="105"/>
      <c r="J22" s="22"/>
    </row>
    <row r="23" spans="1:10" x14ac:dyDescent="0.45">
      <c r="A23" s="13">
        <v>14</v>
      </c>
      <c r="B23" s="18"/>
      <c r="C23" s="104"/>
      <c r="D23" s="105"/>
      <c r="E23" s="20"/>
      <c r="F23" s="9">
        <v>14</v>
      </c>
      <c r="G23" s="18"/>
      <c r="H23" s="104"/>
      <c r="I23" s="105"/>
      <c r="J23" s="22"/>
    </row>
    <row r="24" spans="1:10" x14ac:dyDescent="0.45">
      <c r="A24" s="13">
        <v>15</v>
      </c>
      <c r="B24" s="18"/>
      <c r="C24" s="104"/>
      <c r="D24" s="105"/>
      <c r="E24" s="20"/>
      <c r="F24" s="9">
        <v>15</v>
      </c>
      <c r="G24" s="18"/>
      <c r="H24" s="104"/>
      <c r="I24" s="105"/>
      <c r="J24" s="22"/>
    </row>
    <row r="25" spans="1:10" x14ac:dyDescent="0.45">
      <c r="A25" s="13">
        <v>16</v>
      </c>
      <c r="B25" s="18"/>
      <c r="C25" s="104"/>
      <c r="D25" s="105"/>
      <c r="E25" s="20"/>
      <c r="F25" s="9">
        <v>16</v>
      </c>
      <c r="G25" s="18"/>
      <c r="H25" s="104"/>
      <c r="I25" s="105"/>
      <c r="J25" s="22"/>
    </row>
    <row r="26" spans="1:10" x14ac:dyDescent="0.45">
      <c r="A26" s="13">
        <v>17</v>
      </c>
      <c r="B26" s="18"/>
      <c r="C26" s="104"/>
      <c r="D26" s="105"/>
      <c r="E26" s="20"/>
      <c r="F26" s="9">
        <v>17</v>
      </c>
      <c r="G26" s="18"/>
      <c r="H26" s="104"/>
      <c r="I26" s="105"/>
      <c r="J26" s="22"/>
    </row>
    <row r="27" spans="1:10" x14ac:dyDescent="0.45">
      <c r="A27" s="13">
        <v>18</v>
      </c>
      <c r="B27" s="18"/>
      <c r="C27" s="104"/>
      <c r="D27" s="105"/>
      <c r="E27" s="20"/>
      <c r="F27" s="9">
        <v>18</v>
      </c>
      <c r="G27" s="18"/>
      <c r="H27" s="104"/>
      <c r="I27" s="105"/>
      <c r="J27" s="22"/>
    </row>
    <row r="28" spans="1:10" x14ac:dyDescent="0.45">
      <c r="A28" s="13">
        <v>19</v>
      </c>
      <c r="B28" s="18"/>
      <c r="C28" s="104"/>
      <c r="D28" s="105"/>
      <c r="E28" s="20"/>
      <c r="F28" s="9">
        <v>19</v>
      </c>
      <c r="G28" s="18"/>
      <c r="H28" s="104"/>
      <c r="I28" s="105"/>
      <c r="J28" s="22"/>
    </row>
    <row r="29" spans="1:10" x14ac:dyDescent="0.45">
      <c r="A29" s="13">
        <v>20</v>
      </c>
      <c r="B29" s="18"/>
      <c r="C29" s="104"/>
      <c r="D29" s="105"/>
      <c r="E29" s="20"/>
      <c r="F29" s="9">
        <v>20</v>
      </c>
      <c r="G29" s="18"/>
      <c r="H29" s="104"/>
      <c r="I29" s="105"/>
      <c r="J29" s="22"/>
    </row>
    <row r="30" spans="1:10" x14ac:dyDescent="0.45">
      <c r="A30" s="13">
        <v>21</v>
      </c>
      <c r="B30" s="18"/>
      <c r="C30" s="104"/>
      <c r="D30" s="105"/>
      <c r="E30" s="20"/>
      <c r="F30" s="9">
        <v>21</v>
      </c>
      <c r="G30" s="18"/>
      <c r="H30" s="104"/>
      <c r="I30" s="105"/>
      <c r="J30" s="22"/>
    </row>
    <row r="31" spans="1:10" x14ac:dyDescent="0.45">
      <c r="A31" s="13">
        <v>22</v>
      </c>
      <c r="B31" s="18"/>
      <c r="C31" s="104"/>
      <c r="D31" s="105"/>
      <c r="E31" s="20"/>
      <c r="F31" s="9">
        <v>22</v>
      </c>
      <c r="G31" s="18"/>
      <c r="H31" s="104"/>
      <c r="I31" s="105"/>
      <c r="J31" s="22"/>
    </row>
    <row r="32" spans="1:10" x14ac:dyDescent="0.45">
      <c r="A32" s="13">
        <v>23</v>
      </c>
      <c r="B32" s="18"/>
      <c r="C32" s="104"/>
      <c r="D32" s="105"/>
      <c r="E32" s="20"/>
      <c r="F32" s="9">
        <v>23</v>
      </c>
      <c r="G32" s="18"/>
      <c r="H32" s="104"/>
      <c r="I32" s="105"/>
      <c r="J32" s="22"/>
    </row>
    <row r="33" spans="1:10" x14ac:dyDescent="0.45">
      <c r="A33" s="13">
        <v>24</v>
      </c>
      <c r="B33" s="18"/>
      <c r="C33" s="104"/>
      <c r="D33" s="105"/>
      <c r="E33" s="20"/>
      <c r="F33" s="9">
        <v>24</v>
      </c>
      <c r="G33" s="18"/>
      <c r="H33" s="104"/>
      <c r="I33" s="105"/>
      <c r="J33" s="22"/>
    </row>
    <row r="34" spans="1:10" x14ac:dyDescent="0.45">
      <c r="A34" s="13">
        <v>25</v>
      </c>
      <c r="B34" s="18"/>
      <c r="C34" s="104"/>
      <c r="D34" s="105"/>
      <c r="E34" s="20"/>
      <c r="F34" s="9">
        <v>25</v>
      </c>
      <c r="G34" s="18"/>
      <c r="H34" s="104"/>
      <c r="I34" s="105"/>
      <c r="J34" s="22"/>
    </row>
    <row r="35" spans="1:10" x14ac:dyDescent="0.45">
      <c r="A35" s="13">
        <v>26</v>
      </c>
      <c r="B35" s="18"/>
      <c r="C35" s="104"/>
      <c r="D35" s="105"/>
      <c r="E35" s="20"/>
      <c r="F35" s="9">
        <v>26</v>
      </c>
      <c r="G35" s="18"/>
      <c r="H35" s="104"/>
      <c r="I35" s="105"/>
      <c r="J35" s="22"/>
    </row>
    <row r="36" spans="1:10" x14ac:dyDescent="0.45">
      <c r="A36" s="13">
        <v>27</v>
      </c>
      <c r="B36" s="18"/>
      <c r="C36" s="104"/>
      <c r="D36" s="105"/>
      <c r="E36" s="20"/>
      <c r="F36" s="9">
        <v>27</v>
      </c>
      <c r="G36" s="18"/>
      <c r="H36" s="104"/>
      <c r="I36" s="105"/>
      <c r="J36" s="22"/>
    </row>
    <row r="37" spans="1:10" x14ac:dyDescent="0.45">
      <c r="A37" s="13">
        <v>28</v>
      </c>
      <c r="B37" s="18"/>
      <c r="C37" s="104"/>
      <c r="D37" s="105"/>
      <c r="E37" s="20"/>
      <c r="F37" s="9">
        <v>28</v>
      </c>
      <c r="G37" s="18"/>
      <c r="H37" s="104"/>
      <c r="I37" s="105"/>
      <c r="J37" s="22"/>
    </row>
    <row r="38" spans="1:10" x14ac:dyDescent="0.45">
      <c r="A38" s="13">
        <v>29</v>
      </c>
      <c r="B38" s="18"/>
      <c r="C38" s="104"/>
      <c r="D38" s="105"/>
      <c r="E38" s="20"/>
      <c r="F38" s="9">
        <v>29</v>
      </c>
      <c r="G38" s="18"/>
      <c r="H38" s="104"/>
      <c r="I38" s="105"/>
      <c r="J38" s="22"/>
    </row>
    <row r="39" spans="1:10" x14ac:dyDescent="0.45">
      <c r="A39" s="13">
        <v>30</v>
      </c>
      <c r="B39" s="18"/>
      <c r="C39" s="104"/>
      <c r="D39" s="105"/>
      <c r="E39" s="20"/>
      <c r="F39" s="9">
        <v>30</v>
      </c>
      <c r="G39" s="18"/>
      <c r="H39" s="104"/>
      <c r="I39" s="105"/>
      <c r="J39" s="22"/>
    </row>
    <row r="40" spans="1:10" x14ac:dyDescent="0.45">
      <c r="A40" s="13">
        <v>31</v>
      </c>
      <c r="B40" s="18"/>
      <c r="C40" s="104"/>
      <c r="D40" s="105"/>
      <c r="E40" s="20"/>
      <c r="F40" s="9">
        <v>31</v>
      </c>
      <c r="G40" s="18"/>
      <c r="H40" s="104"/>
      <c r="I40" s="105"/>
      <c r="J40" s="22"/>
    </row>
    <row r="41" spans="1:10" x14ac:dyDescent="0.45">
      <c r="A41" s="13">
        <v>32</v>
      </c>
      <c r="B41" s="18"/>
      <c r="C41" s="104"/>
      <c r="D41" s="105"/>
      <c r="E41" s="20"/>
      <c r="F41" s="9">
        <v>32</v>
      </c>
      <c r="G41" s="18"/>
      <c r="H41" s="104"/>
      <c r="I41" s="105"/>
      <c r="J41" s="22"/>
    </row>
    <row r="42" spans="1:10" x14ac:dyDescent="0.45">
      <c r="A42" s="13">
        <v>33</v>
      </c>
      <c r="B42" s="18"/>
      <c r="C42" s="104"/>
      <c r="D42" s="105"/>
      <c r="E42" s="20"/>
      <c r="F42" s="9">
        <v>33</v>
      </c>
      <c r="G42" s="18"/>
      <c r="H42" s="104"/>
      <c r="I42" s="105"/>
      <c r="J42" s="22"/>
    </row>
    <row r="43" spans="1:10" x14ac:dyDescent="0.45">
      <c r="A43" s="13">
        <v>34</v>
      </c>
      <c r="B43" s="18"/>
      <c r="C43" s="104"/>
      <c r="D43" s="105"/>
      <c r="E43" s="20"/>
      <c r="F43" s="9">
        <v>34</v>
      </c>
      <c r="G43" s="18"/>
      <c r="H43" s="104"/>
      <c r="I43" s="105"/>
      <c r="J43" s="22"/>
    </row>
    <row r="44" spans="1:10" x14ac:dyDescent="0.45">
      <c r="A44" s="13">
        <v>35</v>
      </c>
      <c r="B44" s="18"/>
      <c r="C44" s="104"/>
      <c r="D44" s="105"/>
      <c r="E44" s="20"/>
      <c r="F44" s="9">
        <v>35</v>
      </c>
      <c r="G44" s="18"/>
      <c r="H44" s="104"/>
      <c r="I44" s="105"/>
      <c r="J44" s="22"/>
    </row>
    <row r="45" spans="1:10" x14ac:dyDescent="0.45">
      <c r="A45" s="13">
        <v>36</v>
      </c>
      <c r="B45" s="18"/>
      <c r="C45" s="104"/>
      <c r="D45" s="105"/>
      <c r="E45" s="20"/>
      <c r="F45" s="9">
        <v>36</v>
      </c>
      <c r="G45" s="18"/>
      <c r="H45" s="104"/>
      <c r="I45" s="105"/>
      <c r="J45" s="22"/>
    </row>
    <row r="46" spans="1:10" x14ac:dyDescent="0.45">
      <c r="A46" s="13">
        <v>37</v>
      </c>
      <c r="B46" s="18"/>
      <c r="C46" s="104"/>
      <c r="D46" s="105"/>
      <c r="E46" s="20"/>
      <c r="F46" s="9">
        <v>37</v>
      </c>
      <c r="G46" s="18"/>
      <c r="H46" s="104"/>
      <c r="I46" s="105"/>
      <c r="J46" s="22"/>
    </row>
    <row r="47" spans="1:10" x14ac:dyDescent="0.45">
      <c r="A47" s="13">
        <v>38</v>
      </c>
      <c r="B47" s="18"/>
      <c r="C47" s="104"/>
      <c r="D47" s="105"/>
      <c r="E47" s="20"/>
      <c r="F47" s="9">
        <v>38</v>
      </c>
      <c r="G47" s="18"/>
      <c r="H47" s="104"/>
      <c r="I47" s="105"/>
      <c r="J47" s="22"/>
    </row>
    <row r="48" spans="1:10" x14ac:dyDescent="0.45">
      <c r="A48" s="13">
        <v>39</v>
      </c>
      <c r="B48" s="18"/>
      <c r="C48" s="104"/>
      <c r="D48" s="105"/>
      <c r="E48" s="20"/>
      <c r="F48" s="9">
        <v>39</v>
      </c>
      <c r="G48" s="18"/>
      <c r="H48" s="104"/>
      <c r="I48" s="105"/>
      <c r="J48" s="22"/>
    </row>
    <row r="49" spans="1:10" ht="14.65" thickBot="1" x14ac:dyDescent="0.5">
      <c r="A49" s="14">
        <v>40</v>
      </c>
      <c r="B49" s="19"/>
      <c r="C49" s="106"/>
      <c r="D49" s="107"/>
      <c r="E49" s="21"/>
      <c r="F49" s="15">
        <v>40</v>
      </c>
      <c r="G49" s="19"/>
      <c r="H49" s="106"/>
      <c r="I49" s="107"/>
      <c r="J49" s="23"/>
    </row>
    <row r="50" spans="1:10" x14ac:dyDescent="0.45">
      <c r="A50" s="16"/>
      <c r="B50" s="1"/>
      <c r="C50" s="1"/>
      <c r="D50" s="17" t="s">
        <v>37</v>
      </c>
      <c r="E50" s="24">
        <f>SUM(E10:E49)</f>
        <v>0</v>
      </c>
      <c r="F50" s="1"/>
      <c r="G50" s="1"/>
      <c r="H50" s="1"/>
      <c r="I50" s="17" t="s">
        <v>37</v>
      </c>
      <c r="J50" s="24">
        <f>SUM(J10:J49)</f>
        <v>0</v>
      </c>
    </row>
    <row r="51" spans="1:10" x14ac:dyDescent="0.45">
      <c r="A51" s="1"/>
      <c r="B51" s="1"/>
      <c r="C51" s="1"/>
      <c r="D51" s="1"/>
      <c r="E51" s="1"/>
      <c r="F51" s="1"/>
      <c r="G51" s="1"/>
      <c r="H51" s="1"/>
      <c r="I51" s="1"/>
      <c r="J51" s="1"/>
    </row>
    <row r="52" spans="1:10" x14ac:dyDescent="0.45">
      <c r="A52" s="1"/>
      <c r="B52" s="1"/>
      <c r="C52" s="1"/>
      <c r="D52" s="1"/>
      <c r="E52" s="1"/>
      <c r="F52" s="1"/>
      <c r="G52" s="1"/>
      <c r="H52" s="1"/>
      <c r="I52" s="1"/>
      <c r="J52" s="1"/>
    </row>
    <row r="53" spans="1:10" x14ac:dyDescent="0.45">
      <c r="I53" s="52"/>
      <c r="J53" s="52" t="s">
        <v>9</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3"/>
  <sheetViews>
    <sheetView showGridLines="0" workbookViewId="0">
      <selection activeCell="J10" sqref="J10"/>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9" width="12.86328125" customWidth="1"/>
    <col min="10" max="10" width="9.73046875" customWidth="1"/>
  </cols>
  <sheetData>
    <row r="1" spans="1:11" ht="28.5" x14ac:dyDescent="0.45">
      <c r="A1" s="26" t="s">
        <v>27</v>
      </c>
      <c r="B1" s="2"/>
      <c r="C1" s="2"/>
      <c r="D1" s="2"/>
      <c r="E1" s="2"/>
      <c r="F1" s="2"/>
      <c r="G1" s="2"/>
      <c r="H1" s="2"/>
      <c r="I1" s="2"/>
      <c r="J1" s="25" t="str">
        <f>"Février "&amp;'Données de base'!B3</f>
        <v>Février 2020</v>
      </c>
    </row>
    <row r="2" spans="1:11" ht="8.25" customHeight="1" x14ac:dyDescent="0.45">
      <c r="A2" s="3"/>
      <c r="B2" s="4"/>
      <c r="C2" s="4"/>
      <c r="D2" s="4"/>
      <c r="E2" s="28"/>
      <c r="F2" s="108" t="s">
        <v>28</v>
      </c>
      <c r="G2" s="109"/>
      <c r="H2" s="109"/>
      <c r="I2" s="110"/>
      <c r="J2" s="5"/>
    </row>
    <row r="3" spans="1:11" x14ac:dyDescent="0.45">
      <c r="A3" s="32" t="s">
        <v>29</v>
      </c>
      <c r="B3" s="4"/>
      <c r="C3" s="4"/>
      <c r="D3" s="30">
        <f>Janvier!D6</f>
        <v>0</v>
      </c>
      <c r="E3" s="29" t="str">
        <f>'Données de base'!B5</f>
        <v>€</v>
      </c>
      <c r="F3" s="111"/>
      <c r="G3" s="112"/>
      <c r="H3" s="112"/>
      <c r="I3" s="113"/>
      <c r="J3" s="5"/>
    </row>
    <row r="4" spans="1:11" x14ac:dyDescent="0.45">
      <c r="A4" s="32" t="s">
        <v>45</v>
      </c>
      <c r="B4" s="4"/>
      <c r="C4" s="4"/>
      <c r="D4" s="31">
        <f>SUM(E10:E49)</f>
        <v>0</v>
      </c>
      <c r="E4" s="29" t="str">
        <f>'Données de base'!B5</f>
        <v>€</v>
      </c>
      <c r="F4" s="111"/>
      <c r="G4" s="112"/>
      <c r="H4" s="112"/>
      <c r="I4" s="113"/>
      <c r="J4" s="5"/>
      <c r="K4" s="79" t="s">
        <v>32</v>
      </c>
    </row>
    <row r="5" spans="1:11" x14ac:dyDescent="0.45">
      <c r="A5" s="32" t="s">
        <v>11</v>
      </c>
      <c r="B5" s="4"/>
      <c r="C5" s="4"/>
      <c r="D5" s="31">
        <f>SUM(J10:J49)</f>
        <v>0</v>
      </c>
      <c r="E5" s="29" t="str">
        <f>'Données de base'!B5</f>
        <v>€</v>
      </c>
      <c r="F5" s="111"/>
      <c r="G5" s="112"/>
      <c r="H5" s="112"/>
      <c r="I5" s="113"/>
      <c r="J5" s="5"/>
    </row>
    <row r="6" spans="1:11" x14ac:dyDescent="0.45">
      <c r="A6" s="32" t="s">
        <v>13</v>
      </c>
      <c r="B6" s="4"/>
      <c r="C6" s="4"/>
      <c r="D6" s="31">
        <f>D3+D4-D5</f>
        <v>0</v>
      </c>
      <c r="E6" s="29" t="str">
        <f>'Données de base'!B5</f>
        <v>€</v>
      </c>
      <c r="F6" s="114"/>
      <c r="G6" s="115"/>
      <c r="H6" s="115"/>
      <c r="I6" s="116"/>
      <c r="J6" s="5"/>
    </row>
    <row r="7" spans="1:11" ht="14.65" thickBot="1" x14ac:dyDescent="0.5">
      <c r="A7" s="27"/>
      <c r="B7" s="6"/>
      <c r="C7" s="6"/>
      <c r="D7" s="6"/>
      <c r="E7" s="6"/>
      <c r="F7" s="6"/>
      <c r="G7" s="6"/>
      <c r="H7" s="6"/>
      <c r="I7" s="6"/>
      <c r="J7" s="7"/>
    </row>
    <row r="8" spans="1:11" ht="16.899999999999999" x14ac:dyDescent="0.5">
      <c r="A8" s="117" t="s">
        <v>45</v>
      </c>
      <c r="B8" s="118"/>
      <c r="C8" s="118"/>
      <c r="D8" s="118"/>
      <c r="E8" s="118"/>
      <c r="F8" s="118" t="s">
        <v>11</v>
      </c>
      <c r="G8" s="118"/>
      <c r="H8" s="118"/>
      <c r="I8" s="118"/>
      <c r="J8" s="119"/>
    </row>
    <row r="9" spans="1:11" x14ac:dyDescent="0.45">
      <c r="A9" s="82" t="s">
        <v>30</v>
      </c>
      <c r="B9" s="83" t="s">
        <v>1</v>
      </c>
      <c r="C9" s="120" t="s">
        <v>46</v>
      </c>
      <c r="D9" s="121"/>
      <c r="E9" s="83" t="s">
        <v>36</v>
      </c>
      <c r="F9" s="83" t="s">
        <v>30</v>
      </c>
      <c r="G9" s="83" t="s">
        <v>31</v>
      </c>
      <c r="H9" s="120" t="s">
        <v>46</v>
      </c>
      <c r="I9" s="121"/>
      <c r="J9" s="84" t="s">
        <v>36</v>
      </c>
    </row>
    <row r="10" spans="1:11" x14ac:dyDescent="0.45">
      <c r="A10" s="12">
        <v>1</v>
      </c>
      <c r="B10" s="18"/>
      <c r="C10" s="104"/>
      <c r="D10" s="105"/>
      <c r="E10" s="20"/>
      <c r="F10" s="9">
        <v>1</v>
      </c>
      <c r="G10" s="18"/>
      <c r="H10" s="104"/>
      <c r="I10" s="105"/>
      <c r="J10" s="22"/>
      <c r="K10" s="79" t="s">
        <v>33</v>
      </c>
    </row>
    <row r="11" spans="1:11" x14ac:dyDescent="0.45">
      <c r="A11" s="12">
        <v>2</v>
      </c>
      <c r="B11" s="18"/>
      <c r="C11" s="104"/>
      <c r="D11" s="105"/>
      <c r="E11" s="20"/>
      <c r="F11" s="9">
        <v>2</v>
      </c>
      <c r="G11" s="18"/>
      <c r="H11" s="104"/>
      <c r="I11" s="105"/>
      <c r="J11" s="22"/>
    </row>
    <row r="12" spans="1:11" x14ac:dyDescent="0.45">
      <c r="A12" s="12">
        <v>3</v>
      </c>
      <c r="B12" s="18"/>
      <c r="C12" s="104"/>
      <c r="D12" s="105"/>
      <c r="E12" s="20"/>
      <c r="F12" s="9">
        <v>3</v>
      </c>
      <c r="G12" s="18"/>
      <c r="H12" s="104"/>
      <c r="I12" s="105"/>
      <c r="J12" s="22"/>
    </row>
    <row r="13" spans="1:11" x14ac:dyDescent="0.45">
      <c r="A13" s="12">
        <v>4</v>
      </c>
      <c r="B13" s="18"/>
      <c r="C13" s="104"/>
      <c r="D13" s="105"/>
      <c r="E13" s="20"/>
      <c r="F13" s="9">
        <v>4</v>
      </c>
      <c r="G13" s="18"/>
      <c r="H13" s="104"/>
      <c r="I13" s="105"/>
      <c r="J13" s="22"/>
    </row>
    <row r="14" spans="1:11" x14ac:dyDescent="0.45">
      <c r="A14" s="12">
        <v>5</v>
      </c>
      <c r="B14" s="18"/>
      <c r="C14" s="104"/>
      <c r="D14" s="105"/>
      <c r="E14" s="20"/>
      <c r="F14" s="9">
        <v>5</v>
      </c>
      <c r="G14" s="18"/>
      <c r="H14" s="104"/>
      <c r="I14" s="105"/>
      <c r="J14" s="22"/>
    </row>
    <row r="15" spans="1:11" x14ac:dyDescent="0.45">
      <c r="A15" s="12">
        <v>6</v>
      </c>
      <c r="B15" s="18"/>
      <c r="C15" s="104"/>
      <c r="D15" s="105"/>
      <c r="E15" s="20"/>
      <c r="F15" s="9">
        <v>6</v>
      </c>
      <c r="G15" s="18"/>
      <c r="H15" s="104"/>
      <c r="I15" s="105"/>
      <c r="J15" s="22"/>
    </row>
    <row r="16" spans="1:11" x14ac:dyDescent="0.45">
      <c r="A16" s="12">
        <v>7</v>
      </c>
      <c r="B16" s="18"/>
      <c r="C16" s="104"/>
      <c r="D16" s="105"/>
      <c r="E16" s="20"/>
      <c r="F16" s="9">
        <v>7</v>
      </c>
      <c r="G16" s="18"/>
      <c r="H16" s="104"/>
      <c r="I16" s="105"/>
      <c r="J16" s="22"/>
    </row>
    <row r="17" spans="1:10" x14ac:dyDescent="0.45">
      <c r="A17" s="12">
        <v>8</v>
      </c>
      <c r="B17" s="18"/>
      <c r="C17" s="104"/>
      <c r="D17" s="105"/>
      <c r="E17" s="20"/>
      <c r="F17" s="9">
        <v>8</v>
      </c>
      <c r="G17" s="18"/>
      <c r="H17" s="104"/>
      <c r="I17" s="105"/>
      <c r="J17" s="22"/>
    </row>
    <row r="18" spans="1:10" x14ac:dyDescent="0.45">
      <c r="A18" s="12">
        <v>9</v>
      </c>
      <c r="B18" s="18"/>
      <c r="C18" s="104"/>
      <c r="D18" s="105"/>
      <c r="E18" s="20"/>
      <c r="F18" s="9">
        <v>9</v>
      </c>
      <c r="G18" s="18"/>
      <c r="H18" s="104"/>
      <c r="I18" s="105"/>
      <c r="J18" s="22"/>
    </row>
    <row r="19" spans="1:10" x14ac:dyDescent="0.45">
      <c r="A19" s="12">
        <v>10</v>
      </c>
      <c r="B19" s="18"/>
      <c r="C19" s="104"/>
      <c r="D19" s="105"/>
      <c r="E19" s="20"/>
      <c r="F19" s="9">
        <v>10</v>
      </c>
      <c r="G19" s="18"/>
      <c r="H19" s="104"/>
      <c r="I19" s="105"/>
      <c r="J19" s="22"/>
    </row>
    <row r="20" spans="1:10" x14ac:dyDescent="0.45">
      <c r="A20" s="12">
        <v>11</v>
      </c>
      <c r="B20" s="18"/>
      <c r="C20" s="104"/>
      <c r="D20" s="105"/>
      <c r="E20" s="20"/>
      <c r="F20" s="9">
        <v>11</v>
      </c>
      <c r="G20" s="18"/>
      <c r="H20" s="104"/>
      <c r="I20" s="105"/>
      <c r="J20" s="22"/>
    </row>
    <row r="21" spans="1:10" x14ac:dyDescent="0.45">
      <c r="A21" s="12">
        <v>12</v>
      </c>
      <c r="B21" s="18"/>
      <c r="C21" s="104"/>
      <c r="D21" s="105"/>
      <c r="E21" s="20"/>
      <c r="F21" s="9">
        <v>12</v>
      </c>
      <c r="G21" s="18"/>
      <c r="H21" s="104"/>
      <c r="I21" s="105"/>
      <c r="J21" s="22"/>
    </row>
    <row r="22" spans="1:10" x14ac:dyDescent="0.45">
      <c r="A22" s="12">
        <v>13</v>
      </c>
      <c r="B22" s="18"/>
      <c r="C22" s="104"/>
      <c r="D22" s="105"/>
      <c r="E22" s="20"/>
      <c r="F22" s="9">
        <v>13</v>
      </c>
      <c r="G22" s="18"/>
      <c r="H22" s="104"/>
      <c r="I22" s="105"/>
      <c r="J22" s="22"/>
    </row>
    <row r="23" spans="1:10" x14ac:dyDescent="0.45">
      <c r="A23" s="13">
        <v>14</v>
      </c>
      <c r="B23" s="18"/>
      <c r="C23" s="104"/>
      <c r="D23" s="105"/>
      <c r="E23" s="20"/>
      <c r="F23" s="9">
        <v>14</v>
      </c>
      <c r="G23" s="18"/>
      <c r="H23" s="104"/>
      <c r="I23" s="105"/>
      <c r="J23" s="22"/>
    </row>
    <row r="24" spans="1:10" x14ac:dyDescent="0.45">
      <c r="A24" s="13">
        <v>15</v>
      </c>
      <c r="B24" s="18"/>
      <c r="C24" s="104"/>
      <c r="D24" s="105"/>
      <c r="E24" s="20"/>
      <c r="F24" s="9">
        <v>15</v>
      </c>
      <c r="G24" s="18"/>
      <c r="H24" s="104"/>
      <c r="I24" s="105"/>
      <c r="J24" s="22"/>
    </row>
    <row r="25" spans="1:10" x14ac:dyDescent="0.45">
      <c r="A25" s="13">
        <v>16</v>
      </c>
      <c r="B25" s="18"/>
      <c r="C25" s="104"/>
      <c r="D25" s="105"/>
      <c r="E25" s="20"/>
      <c r="F25" s="9">
        <v>16</v>
      </c>
      <c r="G25" s="18"/>
      <c r="H25" s="104"/>
      <c r="I25" s="105"/>
      <c r="J25" s="22"/>
    </row>
    <row r="26" spans="1:10" x14ac:dyDescent="0.45">
      <c r="A26" s="13">
        <v>17</v>
      </c>
      <c r="B26" s="18"/>
      <c r="C26" s="104"/>
      <c r="D26" s="105"/>
      <c r="E26" s="20"/>
      <c r="F26" s="9">
        <v>17</v>
      </c>
      <c r="G26" s="18"/>
      <c r="H26" s="104"/>
      <c r="I26" s="105"/>
      <c r="J26" s="22"/>
    </row>
    <row r="27" spans="1:10" x14ac:dyDescent="0.45">
      <c r="A27" s="13">
        <v>18</v>
      </c>
      <c r="B27" s="18"/>
      <c r="C27" s="104"/>
      <c r="D27" s="105"/>
      <c r="E27" s="20"/>
      <c r="F27" s="9">
        <v>18</v>
      </c>
      <c r="G27" s="18"/>
      <c r="H27" s="104"/>
      <c r="I27" s="105"/>
      <c r="J27" s="22"/>
    </row>
    <row r="28" spans="1:10" x14ac:dyDescent="0.45">
      <c r="A28" s="13">
        <v>19</v>
      </c>
      <c r="B28" s="18"/>
      <c r="C28" s="104"/>
      <c r="D28" s="105"/>
      <c r="E28" s="20"/>
      <c r="F28" s="9">
        <v>19</v>
      </c>
      <c r="G28" s="18"/>
      <c r="H28" s="104"/>
      <c r="I28" s="105"/>
      <c r="J28" s="22"/>
    </row>
    <row r="29" spans="1:10" x14ac:dyDescent="0.45">
      <c r="A29" s="13">
        <v>20</v>
      </c>
      <c r="B29" s="18"/>
      <c r="C29" s="104"/>
      <c r="D29" s="105"/>
      <c r="E29" s="20"/>
      <c r="F29" s="9">
        <v>20</v>
      </c>
      <c r="G29" s="18"/>
      <c r="H29" s="104"/>
      <c r="I29" s="105"/>
      <c r="J29" s="22"/>
    </row>
    <row r="30" spans="1:10" x14ac:dyDescent="0.45">
      <c r="A30" s="13">
        <v>21</v>
      </c>
      <c r="B30" s="18"/>
      <c r="C30" s="104"/>
      <c r="D30" s="105"/>
      <c r="E30" s="20"/>
      <c r="F30" s="9">
        <v>21</v>
      </c>
      <c r="G30" s="18"/>
      <c r="H30" s="104"/>
      <c r="I30" s="105"/>
      <c r="J30" s="22"/>
    </row>
    <row r="31" spans="1:10" x14ac:dyDescent="0.45">
      <c r="A31" s="13">
        <v>22</v>
      </c>
      <c r="B31" s="18"/>
      <c r="C31" s="104"/>
      <c r="D31" s="105"/>
      <c r="E31" s="20"/>
      <c r="F31" s="9">
        <v>22</v>
      </c>
      <c r="G31" s="18"/>
      <c r="H31" s="104"/>
      <c r="I31" s="105"/>
      <c r="J31" s="22"/>
    </row>
    <row r="32" spans="1:10" x14ac:dyDescent="0.45">
      <c r="A32" s="13">
        <v>23</v>
      </c>
      <c r="B32" s="18"/>
      <c r="C32" s="104"/>
      <c r="D32" s="105"/>
      <c r="E32" s="20"/>
      <c r="F32" s="9">
        <v>23</v>
      </c>
      <c r="G32" s="18"/>
      <c r="H32" s="104"/>
      <c r="I32" s="105"/>
      <c r="J32" s="22"/>
    </row>
    <row r="33" spans="1:10" x14ac:dyDescent="0.45">
      <c r="A33" s="13">
        <v>24</v>
      </c>
      <c r="B33" s="18"/>
      <c r="C33" s="104"/>
      <c r="D33" s="105"/>
      <c r="E33" s="20"/>
      <c r="F33" s="9">
        <v>24</v>
      </c>
      <c r="G33" s="18"/>
      <c r="H33" s="104"/>
      <c r="I33" s="105"/>
      <c r="J33" s="22"/>
    </row>
    <row r="34" spans="1:10" x14ac:dyDescent="0.45">
      <c r="A34" s="13">
        <v>25</v>
      </c>
      <c r="B34" s="18"/>
      <c r="C34" s="104"/>
      <c r="D34" s="105"/>
      <c r="E34" s="20"/>
      <c r="F34" s="9">
        <v>25</v>
      </c>
      <c r="G34" s="18"/>
      <c r="H34" s="104"/>
      <c r="I34" s="105"/>
      <c r="J34" s="22"/>
    </row>
    <row r="35" spans="1:10" x14ac:dyDescent="0.45">
      <c r="A35" s="13">
        <v>26</v>
      </c>
      <c r="B35" s="18"/>
      <c r="C35" s="104"/>
      <c r="D35" s="105"/>
      <c r="E35" s="20"/>
      <c r="F35" s="9">
        <v>26</v>
      </c>
      <c r="G35" s="18"/>
      <c r="H35" s="104"/>
      <c r="I35" s="105"/>
      <c r="J35" s="22"/>
    </row>
    <row r="36" spans="1:10" x14ac:dyDescent="0.45">
      <c r="A36" s="13">
        <v>27</v>
      </c>
      <c r="B36" s="18"/>
      <c r="C36" s="104"/>
      <c r="D36" s="105"/>
      <c r="E36" s="20"/>
      <c r="F36" s="9">
        <v>27</v>
      </c>
      <c r="G36" s="18"/>
      <c r="H36" s="104"/>
      <c r="I36" s="105"/>
      <c r="J36" s="22"/>
    </row>
    <row r="37" spans="1:10" x14ac:dyDescent="0.45">
      <c r="A37" s="13">
        <v>28</v>
      </c>
      <c r="B37" s="18"/>
      <c r="C37" s="104"/>
      <c r="D37" s="105"/>
      <c r="E37" s="20"/>
      <c r="F37" s="9">
        <v>28</v>
      </c>
      <c r="G37" s="18"/>
      <c r="H37" s="104"/>
      <c r="I37" s="105"/>
      <c r="J37" s="22"/>
    </row>
    <row r="38" spans="1:10" x14ac:dyDescent="0.45">
      <c r="A38" s="13">
        <v>29</v>
      </c>
      <c r="B38" s="18"/>
      <c r="C38" s="104"/>
      <c r="D38" s="105"/>
      <c r="E38" s="20"/>
      <c r="F38" s="9">
        <v>29</v>
      </c>
      <c r="G38" s="18"/>
      <c r="H38" s="104"/>
      <c r="I38" s="105"/>
      <c r="J38" s="22"/>
    </row>
    <row r="39" spans="1:10" x14ac:dyDescent="0.45">
      <c r="A39" s="13">
        <v>30</v>
      </c>
      <c r="B39" s="18"/>
      <c r="C39" s="104"/>
      <c r="D39" s="105"/>
      <c r="E39" s="20"/>
      <c r="F39" s="9">
        <v>30</v>
      </c>
      <c r="G39" s="18"/>
      <c r="H39" s="104"/>
      <c r="I39" s="105"/>
      <c r="J39" s="22"/>
    </row>
    <row r="40" spans="1:10" x14ac:dyDescent="0.45">
      <c r="A40" s="13">
        <v>31</v>
      </c>
      <c r="B40" s="18"/>
      <c r="C40" s="104"/>
      <c r="D40" s="105"/>
      <c r="E40" s="20"/>
      <c r="F40" s="9">
        <v>31</v>
      </c>
      <c r="G40" s="18"/>
      <c r="H40" s="104"/>
      <c r="I40" s="105"/>
      <c r="J40" s="22"/>
    </row>
    <row r="41" spans="1:10" x14ac:dyDescent="0.45">
      <c r="A41" s="13">
        <v>32</v>
      </c>
      <c r="B41" s="18"/>
      <c r="C41" s="104"/>
      <c r="D41" s="105"/>
      <c r="E41" s="20"/>
      <c r="F41" s="9">
        <v>32</v>
      </c>
      <c r="G41" s="18"/>
      <c r="H41" s="104"/>
      <c r="I41" s="105"/>
      <c r="J41" s="22"/>
    </row>
    <row r="42" spans="1:10" x14ac:dyDescent="0.45">
      <c r="A42" s="13">
        <v>33</v>
      </c>
      <c r="B42" s="18"/>
      <c r="C42" s="104"/>
      <c r="D42" s="105"/>
      <c r="E42" s="20"/>
      <c r="F42" s="9">
        <v>33</v>
      </c>
      <c r="G42" s="18"/>
      <c r="H42" s="104"/>
      <c r="I42" s="105"/>
      <c r="J42" s="22"/>
    </row>
    <row r="43" spans="1:10" x14ac:dyDescent="0.45">
      <c r="A43" s="13">
        <v>34</v>
      </c>
      <c r="B43" s="18"/>
      <c r="C43" s="104"/>
      <c r="D43" s="105"/>
      <c r="E43" s="20"/>
      <c r="F43" s="9">
        <v>34</v>
      </c>
      <c r="G43" s="18"/>
      <c r="H43" s="104"/>
      <c r="I43" s="105"/>
      <c r="J43" s="22"/>
    </row>
    <row r="44" spans="1:10" x14ac:dyDescent="0.45">
      <c r="A44" s="13">
        <v>35</v>
      </c>
      <c r="B44" s="18"/>
      <c r="C44" s="104"/>
      <c r="D44" s="105"/>
      <c r="E44" s="20"/>
      <c r="F44" s="9">
        <v>35</v>
      </c>
      <c r="G44" s="18"/>
      <c r="H44" s="104"/>
      <c r="I44" s="105"/>
      <c r="J44" s="22"/>
    </row>
    <row r="45" spans="1:10" x14ac:dyDescent="0.45">
      <c r="A45" s="13">
        <v>36</v>
      </c>
      <c r="B45" s="18"/>
      <c r="C45" s="104"/>
      <c r="D45" s="105"/>
      <c r="E45" s="20"/>
      <c r="F45" s="9">
        <v>36</v>
      </c>
      <c r="G45" s="18"/>
      <c r="H45" s="104"/>
      <c r="I45" s="105"/>
      <c r="J45" s="22"/>
    </row>
    <row r="46" spans="1:10" x14ac:dyDescent="0.45">
      <c r="A46" s="13">
        <v>37</v>
      </c>
      <c r="B46" s="18"/>
      <c r="C46" s="104"/>
      <c r="D46" s="105"/>
      <c r="E46" s="20"/>
      <c r="F46" s="9">
        <v>37</v>
      </c>
      <c r="G46" s="18"/>
      <c r="H46" s="104"/>
      <c r="I46" s="105"/>
      <c r="J46" s="22"/>
    </row>
    <row r="47" spans="1:10" x14ac:dyDescent="0.45">
      <c r="A47" s="13">
        <v>38</v>
      </c>
      <c r="B47" s="18"/>
      <c r="C47" s="104"/>
      <c r="D47" s="105"/>
      <c r="E47" s="20"/>
      <c r="F47" s="9">
        <v>38</v>
      </c>
      <c r="G47" s="18"/>
      <c r="H47" s="104"/>
      <c r="I47" s="105"/>
      <c r="J47" s="22"/>
    </row>
    <row r="48" spans="1:10" x14ac:dyDescent="0.45">
      <c r="A48" s="13">
        <v>39</v>
      </c>
      <c r="B48" s="18"/>
      <c r="C48" s="104"/>
      <c r="D48" s="105"/>
      <c r="E48" s="20"/>
      <c r="F48" s="9">
        <v>39</v>
      </c>
      <c r="G48" s="18"/>
      <c r="H48" s="104"/>
      <c r="I48" s="105"/>
      <c r="J48" s="22"/>
    </row>
    <row r="49" spans="1:10" ht="14.65" thickBot="1" x14ac:dyDescent="0.5">
      <c r="A49" s="14">
        <v>40</v>
      </c>
      <c r="B49" s="19"/>
      <c r="C49" s="106"/>
      <c r="D49" s="107"/>
      <c r="E49" s="21"/>
      <c r="F49" s="15">
        <v>40</v>
      </c>
      <c r="G49" s="19"/>
      <c r="H49" s="106"/>
      <c r="I49" s="107"/>
      <c r="J49" s="23"/>
    </row>
    <row r="50" spans="1:10" x14ac:dyDescent="0.45">
      <c r="A50" s="16"/>
      <c r="B50" s="1"/>
      <c r="C50" s="1"/>
      <c r="D50" s="17" t="s">
        <v>2</v>
      </c>
      <c r="E50" s="24">
        <f>SUM(E10:E49)</f>
        <v>0</v>
      </c>
      <c r="F50" s="1"/>
      <c r="G50" s="1"/>
      <c r="H50" s="1"/>
      <c r="I50" s="17" t="s">
        <v>2</v>
      </c>
      <c r="J50" s="24">
        <f>SUM(J10:J49)</f>
        <v>0</v>
      </c>
    </row>
    <row r="51" spans="1:10" x14ac:dyDescent="0.45">
      <c r="A51" s="1"/>
      <c r="B51" s="1"/>
      <c r="C51" s="1"/>
      <c r="D51" s="1"/>
      <c r="E51" s="1"/>
      <c r="F51" s="1"/>
      <c r="G51" s="1"/>
      <c r="H51" s="1"/>
      <c r="I51" s="1"/>
      <c r="J51" s="1"/>
    </row>
    <row r="52" spans="1:10" x14ac:dyDescent="0.45">
      <c r="A52" s="1"/>
      <c r="B52" s="1"/>
      <c r="C52" s="1"/>
      <c r="D52" s="1"/>
      <c r="E52" s="1"/>
      <c r="F52" s="1"/>
      <c r="G52" s="1"/>
      <c r="H52" s="1"/>
      <c r="I52" s="1"/>
      <c r="J52" s="1"/>
    </row>
    <row r="53" spans="1:10" x14ac:dyDescent="0.45">
      <c r="J53" s="52" t="s">
        <v>9</v>
      </c>
    </row>
  </sheetData>
  <mergeCells count="85">
    <mergeCell ref="F2:I6"/>
    <mergeCell ref="A8:E8"/>
    <mergeCell ref="F8:J8"/>
    <mergeCell ref="C9:D9"/>
    <mergeCell ref="H9:I9"/>
    <mergeCell ref="C10:D10"/>
    <mergeCell ref="H10:I10"/>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9:D49"/>
    <mergeCell ref="H49:I49"/>
    <mergeCell ref="C46:D46"/>
    <mergeCell ref="H46:I46"/>
    <mergeCell ref="C47:D47"/>
    <mergeCell ref="H47:I47"/>
    <mergeCell ref="C48:D48"/>
    <mergeCell ref="H48:I48"/>
  </mergeCells>
  <pageMargins left="0.23622047244094491" right="0.23622047244094491"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workbookViewId="0">
      <selection activeCell="M16" sqref="M16"/>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9" width="12.86328125" customWidth="1"/>
    <col min="10" max="10" width="16" customWidth="1"/>
    <col min="11" max="11" width="9.73046875" customWidth="1"/>
  </cols>
  <sheetData>
    <row r="1" spans="1:12" ht="28.5" x14ac:dyDescent="0.45">
      <c r="A1" s="26" t="s">
        <v>27</v>
      </c>
      <c r="B1" s="2"/>
      <c r="C1" s="2"/>
      <c r="D1" s="2"/>
      <c r="E1" s="2"/>
      <c r="F1" s="2"/>
      <c r="G1" s="2"/>
      <c r="H1" s="2"/>
      <c r="I1" s="88"/>
      <c r="J1" s="88"/>
      <c r="K1" s="87">
        <v>43891</v>
      </c>
    </row>
    <row r="2" spans="1:12" ht="8.25" customHeight="1" x14ac:dyDescent="0.45">
      <c r="A2" s="3"/>
      <c r="B2" s="4"/>
      <c r="C2" s="4"/>
      <c r="D2" s="4"/>
      <c r="E2" s="28"/>
      <c r="F2" s="108" t="s">
        <v>28</v>
      </c>
      <c r="G2" s="109"/>
      <c r="H2" s="109"/>
      <c r="I2" s="110"/>
      <c r="J2" s="89"/>
      <c r="K2" s="5"/>
    </row>
    <row r="3" spans="1:12" x14ac:dyDescent="0.45">
      <c r="A3" s="32" t="s">
        <v>29</v>
      </c>
      <c r="B3" s="4"/>
      <c r="C3" s="4"/>
      <c r="D3" s="30">
        <v>0</v>
      </c>
      <c r="E3" s="29" t="str">
        <f>'Données de base'!B5</f>
        <v>€</v>
      </c>
      <c r="F3" s="111"/>
      <c r="G3" s="112"/>
      <c r="H3" s="112"/>
      <c r="I3" s="113"/>
      <c r="J3" s="89"/>
      <c r="K3" s="5"/>
    </row>
    <row r="4" spans="1:12" x14ac:dyDescent="0.45">
      <c r="A4" s="32" t="s">
        <v>45</v>
      </c>
      <c r="B4" s="4"/>
      <c r="C4" s="4"/>
      <c r="D4" s="31">
        <f>SUM(E10:E49)</f>
        <v>765</v>
      </c>
      <c r="E4" s="29" t="str">
        <f>'Données de base'!B5</f>
        <v>€</v>
      </c>
      <c r="F4" s="111"/>
      <c r="G4" s="112"/>
      <c r="H4" s="112"/>
      <c r="I4" s="113"/>
      <c r="J4" s="89"/>
      <c r="K4" s="5"/>
      <c r="L4" s="79" t="s">
        <v>32</v>
      </c>
    </row>
    <row r="5" spans="1:12" x14ac:dyDescent="0.45">
      <c r="A5" s="32" t="s">
        <v>11</v>
      </c>
      <c r="B5" s="4"/>
      <c r="C5" s="4"/>
      <c r="D5" s="31">
        <f>SUM(K10:K49)</f>
        <v>507.72700000000003</v>
      </c>
      <c r="E5" s="29" t="str">
        <f>'Données de base'!B5</f>
        <v>€</v>
      </c>
      <c r="F5" s="111"/>
      <c r="G5" s="112"/>
      <c r="H5" s="112"/>
      <c r="I5" s="113"/>
      <c r="J5" s="89"/>
      <c r="K5" s="5"/>
    </row>
    <row r="6" spans="1:12" x14ac:dyDescent="0.45">
      <c r="A6" s="32" t="s">
        <v>13</v>
      </c>
      <c r="B6" s="4"/>
      <c r="C6" s="4"/>
      <c r="D6" s="31">
        <f>D3+D4-D5</f>
        <v>257.27299999999997</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v>43908</v>
      </c>
      <c r="C10" s="104"/>
      <c r="D10" s="105"/>
      <c r="E10" s="20">
        <v>200</v>
      </c>
      <c r="F10" s="9">
        <v>1</v>
      </c>
      <c r="G10" s="18">
        <v>43908</v>
      </c>
      <c r="H10" s="104">
        <v>39653</v>
      </c>
      <c r="I10" s="105"/>
      <c r="J10" s="91" t="s">
        <v>101</v>
      </c>
      <c r="K10" s="22">
        <v>58.920999999999999</v>
      </c>
      <c r="L10" s="79" t="s">
        <v>33</v>
      </c>
    </row>
    <row r="11" spans="1:12" x14ac:dyDescent="0.45">
      <c r="A11" s="12">
        <v>2</v>
      </c>
      <c r="B11" s="18">
        <v>43908</v>
      </c>
      <c r="C11" s="104"/>
      <c r="D11" s="105"/>
      <c r="E11" s="20">
        <v>365</v>
      </c>
      <c r="F11" s="9">
        <v>2</v>
      </c>
      <c r="G11" s="18">
        <v>43908</v>
      </c>
      <c r="H11" s="104">
        <v>37301</v>
      </c>
      <c r="I11" s="105"/>
      <c r="J11" s="91" t="s">
        <v>102</v>
      </c>
      <c r="K11" s="22">
        <v>2.1339999999999999</v>
      </c>
    </row>
    <row r="12" spans="1:12" x14ac:dyDescent="0.45">
      <c r="A12" s="12">
        <v>3</v>
      </c>
      <c r="B12" s="18">
        <v>43908</v>
      </c>
      <c r="C12" s="104"/>
      <c r="D12" s="105"/>
      <c r="E12" s="20">
        <v>200</v>
      </c>
      <c r="F12" s="9">
        <v>3</v>
      </c>
      <c r="G12" s="18">
        <v>43908</v>
      </c>
      <c r="H12" s="122"/>
      <c r="I12" s="105"/>
      <c r="J12" s="91" t="s">
        <v>56</v>
      </c>
      <c r="K12" s="22">
        <v>3.048</v>
      </c>
    </row>
    <row r="13" spans="1:12" x14ac:dyDescent="0.45">
      <c r="A13" s="12">
        <v>4</v>
      </c>
      <c r="B13" s="18"/>
      <c r="C13" s="104"/>
      <c r="D13" s="105"/>
      <c r="E13" s="20"/>
      <c r="F13" s="9">
        <v>4</v>
      </c>
      <c r="G13" s="18">
        <v>43908</v>
      </c>
      <c r="H13" s="104"/>
      <c r="I13" s="105"/>
      <c r="J13" s="91" t="s">
        <v>57</v>
      </c>
      <c r="K13" s="22">
        <v>1.524</v>
      </c>
    </row>
    <row r="14" spans="1:12" x14ac:dyDescent="0.45">
      <c r="A14" s="12">
        <v>5</v>
      </c>
      <c r="B14" s="18"/>
      <c r="C14" s="104"/>
      <c r="D14" s="105"/>
      <c r="E14" s="20"/>
      <c r="F14" s="9">
        <v>5</v>
      </c>
      <c r="G14" s="18">
        <v>43917</v>
      </c>
      <c r="H14" s="104">
        <v>29857</v>
      </c>
      <c r="I14" s="105"/>
      <c r="J14" s="91" t="s">
        <v>103</v>
      </c>
      <c r="K14" s="22">
        <v>335.387</v>
      </c>
    </row>
    <row r="15" spans="1:12" x14ac:dyDescent="0.45">
      <c r="A15" s="12">
        <v>6</v>
      </c>
      <c r="B15" s="18"/>
      <c r="C15" s="104"/>
      <c r="D15" s="105"/>
      <c r="E15" s="20"/>
      <c r="F15" s="9">
        <v>6</v>
      </c>
      <c r="G15" s="18">
        <v>43917</v>
      </c>
      <c r="H15" s="104">
        <v>29856</v>
      </c>
      <c r="I15" s="105"/>
      <c r="J15" s="91" t="s">
        <v>104</v>
      </c>
      <c r="K15" s="22">
        <v>88.42</v>
      </c>
    </row>
    <row r="16" spans="1:12" x14ac:dyDescent="0.45">
      <c r="A16" s="12">
        <v>7</v>
      </c>
      <c r="B16" s="18"/>
      <c r="C16" s="104"/>
      <c r="D16" s="105"/>
      <c r="E16" s="20"/>
      <c r="F16" s="9">
        <v>7</v>
      </c>
      <c r="G16" s="18">
        <v>43917</v>
      </c>
      <c r="H16" s="104">
        <v>29862</v>
      </c>
      <c r="I16" s="105"/>
      <c r="J16" s="91" t="s">
        <v>90</v>
      </c>
      <c r="K16" s="22">
        <v>18.292999999999999</v>
      </c>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765</v>
      </c>
      <c r="F50" s="1"/>
      <c r="G50" s="1"/>
      <c r="H50" s="1"/>
      <c r="I50" s="17" t="s">
        <v>2</v>
      </c>
      <c r="J50" s="17"/>
      <c r="K50" s="24">
        <f>SUM(K10:K49)</f>
        <v>507.72700000000003</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workbookViewId="0">
      <selection activeCell="K28" sqref="K28"/>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0.86328125" customWidth="1"/>
    <col min="10" max="10" width="17.1328125" customWidth="1"/>
    <col min="11" max="11" width="9.73046875" customWidth="1"/>
  </cols>
  <sheetData>
    <row r="1" spans="1:12" ht="28.5" x14ac:dyDescent="0.45">
      <c r="A1" s="26" t="s">
        <v>27</v>
      </c>
      <c r="B1" s="2"/>
      <c r="C1" s="2"/>
      <c r="D1" s="2"/>
      <c r="E1" s="2"/>
      <c r="F1" s="2"/>
      <c r="G1" s="2"/>
      <c r="H1" s="2"/>
      <c r="I1" s="2"/>
      <c r="J1" s="2"/>
      <c r="K1" s="25" t="str">
        <f>"Avril "&amp;'Données de base'!B3</f>
        <v>Avril 2020</v>
      </c>
    </row>
    <row r="2" spans="1:12" ht="8.25" customHeight="1" x14ac:dyDescent="0.45">
      <c r="A2" s="3"/>
      <c r="B2" s="4"/>
      <c r="C2" s="4"/>
      <c r="D2" s="4"/>
      <c r="E2" s="28"/>
      <c r="F2" s="108" t="s">
        <v>28</v>
      </c>
      <c r="G2" s="109"/>
      <c r="H2" s="109"/>
      <c r="I2" s="110"/>
      <c r="J2" s="89"/>
      <c r="K2" s="5"/>
    </row>
    <row r="3" spans="1:12" x14ac:dyDescent="0.45">
      <c r="A3" s="32" t="s">
        <v>29</v>
      </c>
      <c r="B3" s="4"/>
      <c r="C3" s="4"/>
      <c r="D3" s="30">
        <f>Mars!D6</f>
        <v>257.27299999999997</v>
      </c>
      <c r="E3" s="29" t="str">
        <f>'Données de base'!B5</f>
        <v>€</v>
      </c>
      <c r="F3" s="111"/>
      <c r="G3" s="112"/>
      <c r="H3" s="112"/>
      <c r="I3" s="113"/>
      <c r="J3" s="89"/>
      <c r="K3" s="5"/>
    </row>
    <row r="4" spans="1:12" x14ac:dyDescent="0.45">
      <c r="A4" s="32" t="s">
        <v>45</v>
      </c>
      <c r="B4" s="4"/>
      <c r="C4" s="4"/>
      <c r="D4" s="31">
        <f>SUM(E10:E49)</f>
        <v>0</v>
      </c>
      <c r="E4" s="29" t="str">
        <f>'Données de base'!B5</f>
        <v>€</v>
      </c>
      <c r="F4" s="111"/>
      <c r="G4" s="112"/>
      <c r="H4" s="112"/>
      <c r="I4" s="113"/>
      <c r="J4" s="89"/>
      <c r="K4" s="5"/>
      <c r="L4" s="79" t="s">
        <v>32</v>
      </c>
    </row>
    <row r="5" spans="1:12" x14ac:dyDescent="0.45">
      <c r="A5" s="32" t="s">
        <v>11</v>
      </c>
      <c r="B5" s="4"/>
      <c r="C5" s="4"/>
      <c r="D5" s="31">
        <f>SUM(K10:K49)</f>
        <v>531.27499999999998</v>
      </c>
      <c r="E5" s="29" t="str">
        <f>'Données de base'!B5</f>
        <v>€</v>
      </c>
      <c r="F5" s="111"/>
      <c r="G5" s="112"/>
      <c r="H5" s="112"/>
      <c r="I5" s="113"/>
      <c r="J5" s="89"/>
      <c r="K5" s="5"/>
    </row>
    <row r="6" spans="1:12" x14ac:dyDescent="0.45">
      <c r="A6" s="32" t="s">
        <v>13</v>
      </c>
      <c r="B6" s="4"/>
      <c r="C6" s="4"/>
      <c r="D6" s="31">
        <f>D3+D4-D5</f>
        <v>-274.00200000000001</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c r="C10" s="104"/>
      <c r="D10" s="105"/>
      <c r="E10" s="20"/>
      <c r="F10" s="9">
        <v>1</v>
      </c>
      <c r="G10" s="18">
        <v>43925</v>
      </c>
      <c r="H10" s="104">
        <v>29860</v>
      </c>
      <c r="I10" s="105"/>
      <c r="J10" s="91" t="s">
        <v>88</v>
      </c>
      <c r="K10" s="22">
        <v>68.602000000000004</v>
      </c>
      <c r="L10" s="79" t="s">
        <v>33</v>
      </c>
    </row>
    <row r="11" spans="1:12" x14ac:dyDescent="0.45">
      <c r="A11" s="12">
        <v>2</v>
      </c>
      <c r="B11" s="18"/>
      <c r="C11" s="104"/>
      <c r="D11" s="105"/>
      <c r="E11" s="20"/>
      <c r="F11" s="9">
        <v>2</v>
      </c>
      <c r="G11" s="18">
        <v>43925</v>
      </c>
      <c r="H11" s="104"/>
      <c r="I11" s="105"/>
      <c r="J11" s="91" t="s">
        <v>58</v>
      </c>
      <c r="K11" s="22">
        <v>42.685000000000002</v>
      </c>
    </row>
    <row r="12" spans="1:12" x14ac:dyDescent="0.45">
      <c r="A12" s="12">
        <v>3</v>
      </c>
      <c r="B12" s="18"/>
      <c r="C12" s="104"/>
      <c r="D12" s="105"/>
      <c r="E12" s="20"/>
      <c r="F12" s="9">
        <v>3</v>
      </c>
      <c r="G12" s="18">
        <v>43925</v>
      </c>
      <c r="H12" s="104" t="s">
        <v>89</v>
      </c>
      <c r="I12" s="105"/>
      <c r="J12" s="91" t="s">
        <v>90</v>
      </c>
      <c r="K12" s="22">
        <v>2.286</v>
      </c>
    </row>
    <row r="13" spans="1:12" x14ac:dyDescent="0.45">
      <c r="A13" s="12">
        <v>4</v>
      </c>
      <c r="B13" s="18"/>
      <c r="C13" s="104"/>
      <c r="D13" s="105"/>
      <c r="E13" s="20"/>
      <c r="F13" s="9">
        <v>4</v>
      </c>
      <c r="G13" s="18">
        <v>43925</v>
      </c>
      <c r="H13" s="104"/>
      <c r="I13" s="105"/>
      <c r="J13" s="91" t="s">
        <v>59</v>
      </c>
      <c r="K13" s="22">
        <v>7.6219999999999999</v>
      </c>
    </row>
    <row r="14" spans="1:12" x14ac:dyDescent="0.45">
      <c r="A14" s="12">
        <v>5</v>
      </c>
      <c r="B14" s="18"/>
      <c r="C14" s="104"/>
      <c r="D14" s="105"/>
      <c r="E14" s="20"/>
      <c r="F14" s="9">
        <v>5</v>
      </c>
      <c r="G14" s="18">
        <v>43928</v>
      </c>
      <c r="H14" s="123">
        <v>29861</v>
      </c>
      <c r="I14" s="105"/>
      <c r="J14" s="91" t="s">
        <v>91</v>
      </c>
      <c r="K14" s="22">
        <v>38.112000000000002</v>
      </c>
    </row>
    <row r="15" spans="1:12" x14ac:dyDescent="0.45">
      <c r="A15" s="12">
        <v>6</v>
      </c>
      <c r="B15" s="18"/>
      <c r="C15" s="104"/>
      <c r="D15" s="105"/>
      <c r="E15" s="20"/>
      <c r="F15" s="9">
        <v>6</v>
      </c>
      <c r="G15" s="18">
        <v>43928</v>
      </c>
      <c r="H15" s="104">
        <v>29863</v>
      </c>
      <c r="I15" s="105"/>
      <c r="J15" s="91" t="s">
        <v>92</v>
      </c>
      <c r="K15" s="22">
        <v>7.6219999999999999</v>
      </c>
    </row>
    <row r="16" spans="1:12" x14ac:dyDescent="0.45">
      <c r="A16" s="12">
        <v>7</v>
      </c>
      <c r="B16" s="18"/>
      <c r="C16" s="104"/>
      <c r="D16" s="105"/>
      <c r="E16" s="20"/>
      <c r="F16" s="9">
        <v>7</v>
      </c>
      <c r="G16" s="18">
        <v>43949</v>
      </c>
      <c r="H16" s="104">
        <v>3953</v>
      </c>
      <c r="I16" s="105"/>
      <c r="J16" s="91" t="s">
        <v>93</v>
      </c>
      <c r="K16" s="22">
        <v>1.524</v>
      </c>
    </row>
    <row r="17" spans="1:11" x14ac:dyDescent="0.45">
      <c r="A17" s="12">
        <v>8</v>
      </c>
      <c r="B17" s="18"/>
      <c r="C17" s="104"/>
      <c r="D17" s="105"/>
      <c r="E17" s="20"/>
      <c r="F17" s="9">
        <v>8</v>
      </c>
      <c r="G17" s="18">
        <v>43949</v>
      </c>
      <c r="H17" s="104">
        <v>3954</v>
      </c>
      <c r="I17" s="105"/>
      <c r="J17" s="91" t="s">
        <v>94</v>
      </c>
      <c r="K17" s="22">
        <v>1.524</v>
      </c>
    </row>
    <row r="18" spans="1:11" x14ac:dyDescent="0.45">
      <c r="A18" s="12">
        <v>9</v>
      </c>
      <c r="B18" s="18"/>
      <c r="C18" s="104"/>
      <c r="D18" s="105"/>
      <c r="E18" s="20"/>
      <c r="F18" s="9">
        <v>9</v>
      </c>
      <c r="G18" s="18">
        <v>43949</v>
      </c>
      <c r="H18" s="104">
        <v>3955</v>
      </c>
      <c r="I18" s="105"/>
      <c r="J18" s="91" t="s">
        <v>93</v>
      </c>
      <c r="K18" s="22">
        <v>1.524</v>
      </c>
    </row>
    <row r="19" spans="1:11" x14ac:dyDescent="0.45">
      <c r="A19" s="12">
        <v>10</v>
      </c>
      <c r="B19" s="18"/>
      <c r="C19" s="104"/>
      <c r="D19" s="105"/>
      <c r="E19" s="20"/>
      <c r="F19" s="9">
        <v>10</v>
      </c>
      <c r="G19" s="18">
        <v>43949</v>
      </c>
      <c r="H19" s="104">
        <v>3956</v>
      </c>
      <c r="I19" s="105"/>
      <c r="J19" s="91" t="s">
        <v>95</v>
      </c>
      <c r="K19" s="22">
        <v>30.489000000000001</v>
      </c>
    </row>
    <row r="20" spans="1:11" x14ac:dyDescent="0.45">
      <c r="A20" s="12">
        <v>11</v>
      </c>
      <c r="B20" s="18"/>
      <c r="C20" s="104"/>
      <c r="D20" s="105"/>
      <c r="E20" s="20"/>
      <c r="F20" s="9">
        <v>11</v>
      </c>
      <c r="G20" s="18">
        <v>43949</v>
      </c>
      <c r="H20" s="104">
        <v>3959</v>
      </c>
      <c r="I20" s="105"/>
      <c r="J20" s="91" t="s">
        <v>96</v>
      </c>
      <c r="K20" s="22">
        <v>1.524</v>
      </c>
    </row>
    <row r="21" spans="1:11" x14ac:dyDescent="0.45">
      <c r="A21" s="12">
        <v>12</v>
      </c>
      <c r="B21" s="18"/>
      <c r="C21" s="104"/>
      <c r="D21" s="105"/>
      <c r="E21" s="20"/>
      <c r="F21" s="9">
        <v>12</v>
      </c>
      <c r="G21" s="18">
        <v>43949</v>
      </c>
      <c r="H21" s="104">
        <v>3960</v>
      </c>
      <c r="I21" s="105"/>
      <c r="J21" s="91" t="s">
        <v>94</v>
      </c>
      <c r="K21" s="22">
        <v>1.524</v>
      </c>
    </row>
    <row r="22" spans="1:11" x14ac:dyDescent="0.45">
      <c r="A22" s="12">
        <v>13</v>
      </c>
      <c r="B22" s="18"/>
      <c r="C22" s="104"/>
      <c r="D22" s="105"/>
      <c r="E22" s="20"/>
      <c r="F22" s="9">
        <v>13</v>
      </c>
      <c r="G22" s="18">
        <v>43949</v>
      </c>
      <c r="H22" s="104">
        <v>3961</v>
      </c>
      <c r="I22" s="105"/>
      <c r="J22" s="91" t="s">
        <v>93</v>
      </c>
      <c r="K22" s="22">
        <v>1.524</v>
      </c>
    </row>
    <row r="23" spans="1:11" x14ac:dyDescent="0.45">
      <c r="A23" s="13">
        <v>14</v>
      </c>
      <c r="B23" s="18"/>
      <c r="C23" s="104"/>
      <c r="D23" s="105"/>
      <c r="E23" s="20"/>
      <c r="F23" s="9">
        <v>14</v>
      </c>
      <c r="G23" s="18">
        <v>43949</v>
      </c>
      <c r="H23" s="104">
        <v>3962</v>
      </c>
      <c r="I23" s="105"/>
      <c r="J23" s="91" t="s">
        <v>96</v>
      </c>
      <c r="K23" s="22">
        <v>1.524</v>
      </c>
    </row>
    <row r="24" spans="1:11" x14ac:dyDescent="0.45">
      <c r="A24" s="13">
        <v>15</v>
      </c>
      <c r="B24" s="18"/>
      <c r="C24" s="104"/>
      <c r="D24" s="105"/>
      <c r="E24" s="20"/>
      <c r="F24" s="9">
        <v>15</v>
      </c>
      <c r="G24" s="18">
        <v>43949</v>
      </c>
      <c r="H24" s="104">
        <v>3963</v>
      </c>
      <c r="I24" s="105"/>
      <c r="J24" s="91" t="s">
        <v>97</v>
      </c>
      <c r="K24" s="22">
        <v>1.524</v>
      </c>
    </row>
    <row r="25" spans="1:11" x14ac:dyDescent="0.45">
      <c r="A25" s="13">
        <v>16</v>
      </c>
      <c r="B25" s="18"/>
      <c r="C25" s="104"/>
      <c r="D25" s="105"/>
      <c r="E25" s="20"/>
      <c r="F25" s="9">
        <v>16</v>
      </c>
      <c r="G25" s="18">
        <v>43949</v>
      </c>
      <c r="H25" s="104">
        <v>3964</v>
      </c>
      <c r="I25" s="105"/>
      <c r="J25" s="91" t="s">
        <v>93</v>
      </c>
      <c r="K25" s="22">
        <v>1.524</v>
      </c>
    </row>
    <row r="26" spans="1:11" x14ac:dyDescent="0.45">
      <c r="A26" s="13">
        <v>17</v>
      </c>
      <c r="B26" s="18"/>
      <c r="C26" s="104"/>
      <c r="D26" s="105"/>
      <c r="E26" s="20"/>
      <c r="F26" s="9">
        <v>17</v>
      </c>
      <c r="G26" s="18" t="s">
        <v>60</v>
      </c>
      <c r="H26" s="104">
        <v>29864</v>
      </c>
      <c r="I26" s="105"/>
      <c r="J26" s="91" t="s">
        <v>98</v>
      </c>
      <c r="K26" s="22">
        <v>274.40800000000002</v>
      </c>
    </row>
    <row r="27" spans="1:11" x14ac:dyDescent="0.45">
      <c r="A27" s="13">
        <v>18</v>
      </c>
      <c r="B27" s="18"/>
      <c r="C27" s="104"/>
      <c r="D27" s="105"/>
      <c r="E27" s="20"/>
      <c r="F27" s="9">
        <v>18</v>
      </c>
      <c r="G27" s="18">
        <v>43925</v>
      </c>
      <c r="H27" s="104">
        <v>39654</v>
      </c>
      <c r="I27" s="105"/>
      <c r="J27" s="91" t="s">
        <v>99</v>
      </c>
      <c r="K27" s="22">
        <v>36.587000000000003</v>
      </c>
    </row>
    <row r="28" spans="1:11" x14ac:dyDescent="0.45">
      <c r="A28" s="13">
        <v>19</v>
      </c>
      <c r="B28" s="18"/>
      <c r="C28" s="104"/>
      <c r="D28" s="105"/>
      <c r="E28" s="20"/>
      <c r="F28" s="9">
        <v>19</v>
      </c>
      <c r="G28" s="18">
        <v>43949</v>
      </c>
      <c r="H28" s="104">
        <v>3967</v>
      </c>
      <c r="I28" s="105"/>
      <c r="J28" s="91" t="s">
        <v>100</v>
      </c>
      <c r="K28" s="22">
        <v>9.1460000000000008</v>
      </c>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0</v>
      </c>
      <c r="F50" s="1"/>
      <c r="G50" s="1"/>
      <c r="H50" s="1"/>
      <c r="I50" s="17" t="s">
        <v>2</v>
      </c>
      <c r="J50" s="17"/>
      <c r="K50" s="24">
        <f>SUM(K10:K49)</f>
        <v>531.27499999999998</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3"/>
  <sheetViews>
    <sheetView showGridLines="0" workbookViewId="0">
      <selection activeCell="K10" sqref="K10"/>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2.59765625" customWidth="1"/>
    <col min="10" max="10" width="11.265625" customWidth="1"/>
    <col min="11" max="11" width="9.73046875" customWidth="1"/>
  </cols>
  <sheetData>
    <row r="1" spans="1:12" ht="28.5" x14ac:dyDescent="0.45">
      <c r="A1" s="26" t="s">
        <v>27</v>
      </c>
      <c r="B1" s="2"/>
      <c r="C1" s="2"/>
      <c r="D1" s="2"/>
      <c r="E1" s="2"/>
      <c r="F1" s="2"/>
      <c r="G1" s="2"/>
      <c r="H1" s="2"/>
      <c r="I1" s="2"/>
      <c r="J1" s="2"/>
      <c r="K1" s="25" t="str">
        <f>"Mai "&amp;'Données de base'!B3</f>
        <v>Mai 2020</v>
      </c>
    </row>
    <row r="2" spans="1:12" ht="8.25" customHeight="1" x14ac:dyDescent="0.45">
      <c r="A2" s="3"/>
      <c r="B2" s="4"/>
      <c r="C2" s="4"/>
      <c r="D2" s="4"/>
      <c r="E2" s="28"/>
      <c r="F2" s="108" t="s">
        <v>28</v>
      </c>
      <c r="G2" s="109"/>
      <c r="H2" s="109"/>
      <c r="I2" s="110"/>
      <c r="J2" s="89"/>
      <c r="K2" s="5"/>
    </row>
    <row r="3" spans="1:12" x14ac:dyDescent="0.45">
      <c r="A3" s="32" t="s">
        <v>29</v>
      </c>
      <c r="B3" s="4"/>
      <c r="C3" s="4"/>
      <c r="D3" s="30">
        <f>Avril!D6</f>
        <v>-274.00200000000001</v>
      </c>
      <c r="E3" s="29" t="str">
        <f>'Données de base'!B5</f>
        <v>€</v>
      </c>
      <c r="F3" s="111"/>
      <c r="G3" s="112"/>
      <c r="H3" s="112"/>
      <c r="I3" s="113"/>
      <c r="J3" s="89"/>
      <c r="K3" s="5"/>
    </row>
    <row r="4" spans="1:12" x14ac:dyDescent="0.45">
      <c r="A4" s="32" t="s">
        <v>45</v>
      </c>
      <c r="B4" s="4"/>
      <c r="C4" s="4"/>
      <c r="D4" s="31">
        <f>SUM(E10:E49)</f>
        <v>998</v>
      </c>
      <c r="E4" s="29" t="str">
        <f>'Données de base'!B5</f>
        <v>€</v>
      </c>
      <c r="F4" s="111"/>
      <c r="G4" s="112"/>
      <c r="H4" s="112"/>
      <c r="I4" s="113"/>
      <c r="J4" s="89"/>
      <c r="K4" s="5"/>
      <c r="L4" s="79" t="s">
        <v>32</v>
      </c>
    </row>
    <row r="5" spans="1:12" x14ac:dyDescent="0.45">
      <c r="A5" s="32" t="s">
        <v>11</v>
      </c>
      <c r="B5" s="4"/>
      <c r="C5" s="4"/>
      <c r="D5" s="31">
        <f>SUM(K10:K49)</f>
        <v>83.846000000000004</v>
      </c>
      <c r="E5" s="29" t="str">
        <f>'Données de base'!B5</f>
        <v>€</v>
      </c>
      <c r="F5" s="111"/>
      <c r="G5" s="112"/>
      <c r="H5" s="112"/>
      <c r="I5" s="113"/>
      <c r="J5" s="89"/>
      <c r="K5" s="5"/>
    </row>
    <row r="6" spans="1:12" x14ac:dyDescent="0.45">
      <c r="A6" s="32" t="s">
        <v>13</v>
      </c>
      <c r="B6" s="4"/>
      <c r="C6" s="4"/>
      <c r="D6" s="31">
        <f>D3+D4-D5</f>
        <v>640.15200000000004</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v>43980</v>
      </c>
      <c r="C10" s="104"/>
      <c r="D10" s="105"/>
      <c r="E10" s="20">
        <v>998</v>
      </c>
      <c r="F10" s="9">
        <v>1</v>
      </c>
      <c r="G10" s="18">
        <v>43981</v>
      </c>
      <c r="H10" s="104">
        <v>3965</v>
      </c>
      <c r="I10" s="105"/>
      <c r="J10" s="91" t="s">
        <v>87</v>
      </c>
      <c r="K10" s="22">
        <v>83.846000000000004</v>
      </c>
      <c r="L10" s="79" t="s">
        <v>33</v>
      </c>
    </row>
    <row r="11" spans="1:12" x14ac:dyDescent="0.45">
      <c r="A11" s="12">
        <v>2</v>
      </c>
      <c r="B11" s="18"/>
      <c r="C11" s="104"/>
      <c r="D11" s="105"/>
      <c r="E11" s="20"/>
      <c r="F11" s="9">
        <v>2</v>
      </c>
      <c r="G11" s="18"/>
      <c r="H11" s="104"/>
      <c r="I11" s="105"/>
      <c r="J11" s="91"/>
      <c r="K11" s="22"/>
    </row>
    <row r="12" spans="1:12" x14ac:dyDescent="0.45">
      <c r="A12" s="12">
        <v>3</v>
      </c>
      <c r="B12" s="18"/>
      <c r="C12" s="104"/>
      <c r="D12" s="105"/>
      <c r="E12" s="20"/>
      <c r="F12" s="9">
        <v>3</v>
      </c>
      <c r="G12" s="18"/>
      <c r="H12" s="104"/>
      <c r="I12" s="105"/>
      <c r="J12" s="91"/>
      <c r="K12" s="22"/>
    </row>
    <row r="13" spans="1:12" x14ac:dyDescent="0.45">
      <c r="A13" s="12">
        <v>4</v>
      </c>
      <c r="B13" s="18"/>
      <c r="C13" s="104"/>
      <c r="D13" s="105"/>
      <c r="E13" s="20"/>
      <c r="F13" s="9">
        <v>4</v>
      </c>
      <c r="G13" s="18"/>
      <c r="H13" s="104"/>
      <c r="I13" s="105"/>
      <c r="J13" s="91"/>
      <c r="K13" s="22"/>
    </row>
    <row r="14" spans="1:12" x14ac:dyDescent="0.45">
      <c r="A14" s="12">
        <v>5</v>
      </c>
      <c r="B14" s="18"/>
      <c r="C14" s="104"/>
      <c r="D14" s="105"/>
      <c r="E14" s="20"/>
      <c r="F14" s="9">
        <v>5</v>
      </c>
      <c r="G14" s="18"/>
      <c r="H14" s="104"/>
      <c r="I14" s="105"/>
      <c r="J14" s="91"/>
      <c r="K14" s="22"/>
    </row>
    <row r="15" spans="1:12" x14ac:dyDescent="0.45">
      <c r="A15" s="12">
        <v>6</v>
      </c>
      <c r="B15" s="18"/>
      <c r="C15" s="104"/>
      <c r="D15" s="105"/>
      <c r="E15" s="20"/>
      <c r="F15" s="9">
        <v>6</v>
      </c>
      <c r="G15" s="18"/>
      <c r="H15" s="104"/>
      <c r="I15" s="105"/>
      <c r="J15" s="91"/>
      <c r="K15" s="22"/>
    </row>
    <row r="16" spans="1:12" x14ac:dyDescent="0.45">
      <c r="A16" s="12">
        <v>7</v>
      </c>
      <c r="B16" s="18"/>
      <c r="C16" s="104"/>
      <c r="D16" s="105"/>
      <c r="E16" s="20"/>
      <c r="F16" s="9">
        <v>7</v>
      </c>
      <c r="G16" s="18"/>
      <c r="H16" s="104"/>
      <c r="I16" s="105"/>
      <c r="J16" s="91"/>
      <c r="K16" s="22"/>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998</v>
      </c>
      <c r="F50" s="1"/>
      <c r="G50" s="1"/>
      <c r="H50" s="1"/>
      <c r="I50" s="17" t="s">
        <v>2</v>
      </c>
      <c r="J50" s="17"/>
      <c r="K50" s="24">
        <f>SUM(K10:K49)</f>
        <v>83.846000000000004</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showGridLines="0" workbookViewId="0">
      <selection activeCell="J10" sqref="J10"/>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9" width="12.86328125" customWidth="1"/>
    <col min="10" max="10" width="9.73046875" customWidth="1"/>
  </cols>
  <sheetData>
    <row r="1" spans="1:11" ht="28.5" x14ac:dyDescent="0.45">
      <c r="A1" s="26" t="s">
        <v>27</v>
      </c>
      <c r="B1" s="2"/>
      <c r="C1" s="2"/>
      <c r="D1" s="2"/>
      <c r="E1" s="2"/>
      <c r="F1" s="2"/>
      <c r="G1" s="2"/>
      <c r="H1" s="2"/>
      <c r="I1" s="2"/>
      <c r="J1" s="25" t="str">
        <f>"Juni "&amp;'Données de base'!B3</f>
        <v>Juni 2020</v>
      </c>
    </row>
    <row r="2" spans="1:11" ht="8.25" customHeight="1" x14ac:dyDescent="0.45">
      <c r="A2" s="3"/>
      <c r="B2" s="4"/>
      <c r="C2" s="4"/>
      <c r="D2" s="4"/>
      <c r="E2" s="28"/>
      <c r="F2" s="108" t="s">
        <v>28</v>
      </c>
      <c r="G2" s="109"/>
      <c r="H2" s="109"/>
      <c r="I2" s="110"/>
      <c r="J2" s="5"/>
    </row>
    <row r="3" spans="1:11" x14ac:dyDescent="0.45">
      <c r="A3" s="32" t="s">
        <v>29</v>
      </c>
      <c r="B3" s="4"/>
      <c r="C3" s="4"/>
      <c r="D3" s="30">
        <f>Mai!D6</f>
        <v>640.15200000000004</v>
      </c>
      <c r="E3" s="29" t="str">
        <f>'Données de base'!B5</f>
        <v>€</v>
      </c>
      <c r="F3" s="111"/>
      <c r="G3" s="112"/>
      <c r="H3" s="112"/>
      <c r="I3" s="113"/>
      <c r="J3" s="5"/>
    </row>
    <row r="4" spans="1:11" x14ac:dyDescent="0.45">
      <c r="A4" s="32" t="s">
        <v>45</v>
      </c>
      <c r="B4" s="4"/>
      <c r="C4" s="4"/>
      <c r="D4" s="31">
        <f>SUM(E10:E49)</f>
        <v>0</v>
      </c>
      <c r="E4" s="29" t="str">
        <f>'Données de base'!B5</f>
        <v>€</v>
      </c>
      <c r="F4" s="111"/>
      <c r="G4" s="112"/>
      <c r="H4" s="112"/>
      <c r="I4" s="113"/>
      <c r="J4" s="5"/>
      <c r="K4" s="79" t="s">
        <v>47</v>
      </c>
    </row>
    <row r="5" spans="1:11" x14ac:dyDescent="0.45">
      <c r="A5" s="32" t="s">
        <v>11</v>
      </c>
      <c r="B5" s="4"/>
      <c r="C5" s="4"/>
      <c r="D5" s="31">
        <f>SUM(J10:J49)</f>
        <v>0</v>
      </c>
      <c r="E5" s="29" t="str">
        <f>'Données de base'!B5</f>
        <v>€</v>
      </c>
      <c r="F5" s="111"/>
      <c r="G5" s="112"/>
      <c r="H5" s="112"/>
      <c r="I5" s="113"/>
      <c r="J5" s="5"/>
    </row>
    <row r="6" spans="1:11" x14ac:dyDescent="0.45">
      <c r="A6" s="32" t="s">
        <v>13</v>
      </c>
      <c r="B6" s="4"/>
      <c r="C6" s="4"/>
      <c r="D6" s="31">
        <f>D3+D4-D5</f>
        <v>640.15200000000004</v>
      </c>
      <c r="E6" s="29" t="str">
        <f>'Données de base'!B5</f>
        <v>€</v>
      </c>
      <c r="F6" s="114"/>
      <c r="G6" s="115"/>
      <c r="H6" s="115"/>
      <c r="I6" s="116"/>
      <c r="J6" s="5"/>
    </row>
    <row r="7" spans="1:11" ht="14.65" thickBot="1" x14ac:dyDescent="0.5">
      <c r="A7" s="27"/>
      <c r="B7" s="6"/>
      <c r="C7" s="6"/>
      <c r="D7" s="6"/>
      <c r="E7" s="6"/>
      <c r="F7" s="6"/>
      <c r="G7" s="6"/>
      <c r="H7" s="6"/>
      <c r="I7" s="6"/>
      <c r="J7" s="7"/>
    </row>
    <row r="8" spans="1:11" ht="16.899999999999999" x14ac:dyDescent="0.5">
      <c r="A8" s="117" t="s">
        <v>45</v>
      </c>
      <c r="B8" s="118"/>
      <c r="C8" s="118"/>
      <c r="D8" s="118"/>
      <c r="E8" s="118"/>
      <c r="F8" s="118" t="s">
        <v>11</v>
      </c>
      <c r="G8" s="118"/>
      <c r="H8" s="118"/>
      <c r="I8" s="118"/>
      <c r="J8" s="119"/>
    </row>
    <row r="9" spans="1:11" x14ac:dyDescent="0.45">
      <c r="A9" s="10" t="s">
        <v>30</v>
      </c>
      <c r="B9" s="8" t="s">
        <v>31</v>
      </c>
      <c r="C9" s="120" t="s">
        <v>35</v>
      </c>
      <c r="D9" s="121"/>
      <c r="E9" s="8" t="s">
        <v>36</v>
      </c>
      <c r="F9" s="8" t="s">
        <v>30</v>
      </c>
      <c r="G9" s="8" t="s">
        <v>31</v>
      </c>
      <c r="H9" s="120" t="s">
        <v>35</v>
      </c>
      <c r="I9" s="121"/>
      <c r="J9" s="11" t="s">
        <v>36</v>
      </c>
    </row>
    <row r="10" spans="1:11" x14ac:dyDescent="0.45">
      <c r="A10" s="12">
        <v>1</v>
      </c>
      <c r="B10" s="18"/>
      <c r="C10" s="104"/>
      <c r="D10" s="105"/>
      <c r="E10" s="20"/>
      <c r="F10" s="9">
        <v>1</v>
      </c>
      <c r="G10" s="18"/>
      <c r="H10" s="104"/>
      <c r="I10" s="105"/>
      <c r="J10" s="22"/>
      <c r="K10" s="79" t="s">
        <v>33</v>
      </c>
    </row>
    <row r="11" spans="1:11" x14ac:dyDescent="0.45">
      <c r="A11" s="12">
        <v>2</v>
      </c>
      <c r="B11" s="18"/>
      <c r="C11" s="104"/>
      <c r="D11" s="105"/>
      <c r="E11" s="20"/>
      <c r="F11" s="9">
        <v>2</v>
      </c>
      <c r="G11" s="18"/>
      <c r="H11" s="104"/>
      <c r="I11" s="105"/>
      <c r="J11" s="22"/>
    </row>
    <row r="12" spans="1:11" x14ac:dyDescent="0.45">
      <c r="A12" s="12">
        <v>3</v>
      </c>
      <c r="B12" s="18"/>
      <c r="C12" s="104"/>
      <c r="D12" s="105"/>
      <c r="E12" s="20"/>
      <c r="F12" s="9">
        <v>3</v>
      </c>
      <c r="G12" s="18"/>
      <c r="H12" s="104"/>
      <c r="I12" s="105"/>
      <c r="J12" s="22"/>
    </row>
    <row r="13" spans="1:11" x14ac:dyDescent="0.45">
      <c r="A13" s="12">
        <v>4</v>
      </c>
      <c r="B13" s="18"/>
      <c r="C13" s="104"/>
      <c r="D13" s="105"/>
      <c r="E13" s="20"/>
      <c r="F13" s="9">
        <v>4</v>
      </c>
      <c r="G13" s="18"/>
      <c r="H13" s="104"/>
      <c r="I13" s="105"/>
      <c r="J13" s="22"/>
    </row>
    <row r="14" spans="1:11" x14ac:dyDescent="0.45">
      <c r="A14" s="12">
        <v>5</v>
      </c>
      <c r="B14" s="18"/>
      <c r="C14" s="104"/>
      <c r="D14" s="105"/>
      <c r="E14" s="20"/>
      <c r="F14" s="9">
        <v>5</v>
      </c>
      <c r="G14" s="18"/>
      <c r="H14" s="104"/>
      <c r="I14" s="105"/>
      <c r="J14" s="22"/>
    </row>
    <row r="15" spans="1:11" x14ac:dyDescent="0.45">
      <c r="A15" s="12">
        <v>6</v>
      </c>
      <c r="B15" s="18"/>
      <c r="C15" s="104"/>
      <c r="D15" s="105"/>
      <c r="E15" s="20"/>
      <c r="F15" s="9">
        <v>6</v>
      </c>
      <c r="G15" s="18"/>
      <c r="H15" s="104"/>
      <c r="I15" s="105"/>
      <c r="J15" s="22"/>
    </row>
    <row r="16" spans="1:11" x14ac:dyDescent="0.45">
      <c r="A16" s="12">
        <v>7</v>
      </c>
      <c r="B16" s="18"/>
      <c r="C16" s="104"/>
      <c r="D16" s="105"/>
      <c r="E16" s="20"/>
      <c r="F16" s="9">
        <v>7</v>
      </c>
      <c r="G16" s="18"/>
      <c r="H16" s="104"/>
      <c r="I16" s="105"/>
      <c r="J16" s="22"/>
    </row>
    <row r="17" spans="1:10" x14ac:dyDescent="0.45">
      <c r="A17" s="12">
        <v>8</v>
      </c>
      <c r="B17" s="18"/>
      <c r="C17" s="104"/>
      <c r="D17" s="105"/>
      <c r="E17" s="20"/>
      <c r="F17" s="9">
        <v>8</v>
      </c>
      <c r="G17" s="18"/>
      <c r="H17" s="104"/>
      <c r="I17" s="105"/>
      <c r="J17" s="22"/>
    </row>
    <row r="18" spans="1:10" x14ac:dyDescent="0.45">
      <c r="A18" s="12">
        <v>9</v>
      </c>
      <c r="B18" s="18"/>
      <c r="C18" s="104"/>
      <c r="D18" s="105"/>
      <c r="E18" s="20"/>
      <c r="F18" s="9">
        <v>9</v>
      </c>
      <c r="G18" s="18"/>
      <c r="H18" s="104"/>
      <c r="I18" s="105"/>
      <c r="J18" s="22"/>
    </row>
    <row r="19" spans="1:10" x14ac:dyDescent="0.45">
      <c r="A19" s="12">
        <v>10</v>
      </c>
      <c r="B19" s="18"/>
      <c r="C19" s="104"/>
      <c r="D19" s="105"/>
      <c r="E19" s="20"/>
      <c r="F19" s="9">
        <v>10</v>
      </c>
      <c r="G19" s="18"/>
      <c r="H19" s="104"/>
      <c r="I19" s="105"/>
      <c r="J19" s="22"/>
    </row>
    <row r="20" spans="1:10" x14ac:dyDescent="0.45">
      <c r="A20" s="12">
        <v>11</v>
      </c>
      <c r="B20" s="18"/>
      <c r="C20" s="104"/>
      <c r="D20" s="105"/>
      <c r="E20" s="20"/>
      <c r="F20" s="9">
        <v>11</v>
      </c>
      <c r="G20" s="18"/>
      <c r="H20" s="104"/>
      <c r="I20" s="105"/>
      <c r="J20" s="22"/>
    </row>
    <row r="21" spans="1:10" x14ac:dyDescent="0.45">
      <c r="A21" s="12">
        <v>12</v>
      </c>
      <c r="B21" s="18"/>
      <c r="C21" s="104"/>
      <c r="D21" s="105"/>
      <c r="E21" s="20"/>
      <c r="F21" s="9">
        <v>12</v>
      </c>
      <c r="G21" s="18"/>
      <c r="H21" s="104"/>
      <c r="I21" s="105"/>
      <c r="J21" s="22"/>
    </row>
    <row r="22" spans="1:10" x14ac:dyDescent="0.45">
      <c r="A22" s="12">
        <v>13</v>
      </c>
      <c r="B22" s="18"/>
      <c r="C22" s="104"/>
      <c r="D22" s="105"/>
      <c r="E22" s="20"/>
      <c r="F22" s="9">
        <v>13</v>
      </c>
      <c r="G22" s="18"/>
      <c r="H22" s="104"/>
      <c r="I22" s="105"/>
      <c r="J22" s="22"/>
    </row>
    <row r="23" spans="1:10" x14ac:dyDescent="0.45">
      <c r="A23" s="13">
        <v>14</v>
      </c>
      <c r="B23" s="18"/>
      <c r="C23" s="104"/>
      <c r="D23" s="105"/>
      <c r="E23" s="20"/>
      <c r="F23" s="9">
        <v>14</v>
      </c>
      <c r="G23" s="18"/>
      <c r="H23" s="104"/>
      <c r="I23" s="105"/>
      <c r="J23" s="22"/>
    </row>
    <row r="24" spans="1:10" x14ac:dyDescent="0.45">
      <c r="A24" s="13">
        <v>15</v>
      </c>
      <c r="B24" s="18"/>
      <c r="C24" s="104"/>
      <c r="D24" s="105"/>
      <c r="E24" s="20"/>
      <c r="F24" s="9">
        <v>15</v>
      </c>
      <c r="G24" s="18"/>
      <c r="H24" s="104"/>
      <c r="I24" s="105"/>
      <c r="J24" s="22"/>
    </row>
    <row r="25" spans="1:10" x14ac:dyDescent="0.45">
      <c r="A25" s="13">
        <v>16</v>
      </c>
      <c r="B25" s="18"/>
      <c r="C25" s="104"/>
      <c r="D25" s="105"/>
      <c r="E25" s="20"/>
      <c r="F25" s="9">
        <v>16</v>
      </c>
      <c r="G25" s="18"/>
      <c r="H25" s="104"/>
      <c r="I25" s="105"/>
      <c r="J25" s="22"/>
    </row>
    <row r="26" spans="1:10" x14ac:dyDescent="0.45">
      <c r="A26" s="13">
        <v>17</v>
      </c>
      <c r="B26" s="18"/>
      <c r="C26" s="104"/>
      <c r="D26" s="105"/>
      <c r="E26" s="20"/>
      <c r="F26" s="9">
        <v>17</v>
      </c>
      <c r="G26" s="18"/>
      <c r="H26" s="104"/>
      <c r="I26" s="105"/>
      <c r="J26" s="22"/>
    </row>
    <row r="27" spans="1:10" x14ac:dyDescent="0.45">
      <c r="A27" s="13">
        <v>18</v>
      </c>
      <c r="B27" s="18"/>
      <c r="C27" s="104"/>
      <c r="D27" s="105"/>
      <c r="E27" s="20"/>
      <c r="F27" s="9">
        <v>18</v>
      </c>
      <c r="G27" s="18"/>
      <c r="H27" s="104"/>
      <c r="I27" s="105"/>
      <c r="J27" s="22"/>
    </row>
    <row r="28" spans="1:10" x14ac:dyDescent="0.45">
      <c r="A28" s="13">
        <v>19</v>
      </c>
      <c r="B28" s="18"/>
      <c r="C28" s="104"/>
      <c r="D28" s="105"/>
      <c r="E28" s="20"/>
      <c r="F28" s="9">
        <v>19</v>
      </c>
      <c r="G28" s="18"/>
      <c r="H28" s="104"/>
      <c r="I28" s="105"/>
      <c r="J28" s="22"/>
    </row>
    <row r="29" spans="1:10" x14ac:dyDescent="0.45">
      <c r="A29" s="13">
        <v>20</v>
      </c>
      <c r="B29" s="18"/>
      <c r="C29" s="104"/>
      <c r="D29" s="105"/>
      <c r="E29" s="20"/>
      <c r="F29" s="9">
        <v>20</v>
      </c>
      <c r="G29" s="18"/>
      <c r="H29" s="104"/>
      <c r="I29" s="105"/>
      <c r="J29" s="22"/>
    </row>
    <row r="30" spans="1:10" x14ac:dyDescent="0.45">
      <c r="A30" s="13">
        <v>21</v>
      </c>
      <c r="B30" s="18"/>
      <c r="C30" s="104"/>
      <c r="D30" s="105"/>
      <c r="E30" s="20"/>
      <c r="F30" s="9">
        <v>21</v>
      </c>
      <c r="G30" s="18"/>
      <c r="H30" s="104"/>
      <c r="I30" s="105"/>
      <c r="J30" s="22"/>
    </row>
    <row r="31" spans="1:10" x14ac:dyDescent="0.45">
      <c r="A31" s="13">
        <v>22</v>
      </c>
      <c r="B31" s="18"/>
      <c r="C31" s="104"/>
      <c r="D31" s="105"/>
      <c r="E31" s="20"/>
      <c r="F31" s="9">
        <v>22</v>
      </c>
      <c r="G31" s="18"/>
      <c r="H31" s="104"/>
      <c r="I31" s="105"/>
      <c r="J31" s="22"/>
    </row>
    <row r="32" spans="1:10" x14ac:dyDescent="0.45">
      <c r="A32" s="13">
        <v>23</v>
      </c>
      <c r="B32" s="18"/>
      <c r="C32" s="104"/>
      <c r="D32" s="105"/>
      <c r="E32" s="20"/>
      <c r="F32" s="9">
        <v>23</v>
      </c>
      <c r="G32" s="18"/>
      <c r="H32" s="104"/>
      <c r="I32" s="105"/>
      <c r="J32" s="22"/>
    </row>
    <row r="33" spans="1:10" x14ac:dyDescent="0.45">
      <c r="A33" s="13">
        <v>24</v>
      </c>
      <c r="B33" s="18"/>
      <c r="C33" s="104"/>
      <c r="D33" s="105"/>
      <c r="E33" s="20"/>
      <c r="F33" s="9">
        <v>24</v>
      </c>
      <c r="G33" s="18"/>
      <c r="H33" s="104"/>
      <c r="I33" s="105"/>
      <c r="J33" s="22"/>
    </row>
    <row r="34" spans="1:10" x14ac:dyDescent="0.45">
      <c r="A34" s="13">
        <v>25</v>
      </c>
      <c r="B34" s="18"/>
      <c r="C34" s="104"/>
      <c r="D34" s="105"/>
      <c r="E34" s="20"/>
      <c r="F34" s="9">
        <v>25</v>
      </c>
      <c r="G34" s="18"/>
      <c r="H34" s="104"/>
      <c r="I34" s="105"/>
      <c r="J34" s="22"/>
    </row>
    <row r="35" spans="1:10" x14ac:dyDescent="0.45">
      <c r="A35" s="13">
        <v>26</v>
      </c>
      <c r="B35" s="18"/>
      <c r="C35" s="104"/>
      <c r="D35" s="105"/>
      <c r="E35" s="20"/>
      <c r="F35" s="9">
        <v>26</v>
      </c>
      <c r="G35" s="18"/>
      <c r="H35" s="104"/>
      <c r="I35" s="105"/>
      <c r="J35" s="22"/>
    </row>
    <row r="36" spans="1:10" x14ac:dyDescent="0.45">
      <c r="A36" s="13">
        <v>27</v>
      </c>
      <c r="B36" s="18"/>
      <c r="C36" s="104"/>
      <c r="D36" s="105"/>
      <c r="E36" s="20"/>
      <c r="F36" s="9">
        <v>27</v>
      </c>
      <c r="G36" s="18"/>
      <c r="H36" s="104"/>
      <c r="I36" s="105"/>
      <c r="J36" s="22"/>
    </row>
    <row r="37" spans="1:10" x14ac:dyDescent="0.45">
      <c r="A37" s="13">
        <v>28</v>
      </c>
      <c r="B37" s="18"/>
      <c r="C37" s="104"/>
      <c r="D37" s="105"/>
      <c r="E37" s="20"/>
      <c r="F37" s="9">
        <v>28</v>
      </c>
      <c r="G37" s="18"/>
      <c r="H37" s="104"/>
      <c r="I37" s="105"/>
      <c r="J37" s="22"/>
    </row>
    <row r="38" spans="1:10" x14ac:dyDescent="0.45">
      <c r="A38" s="13">
        <v>29</v>
      </c>
      <c r="B38" s="18"/>
      <c r="C38" s="104"/>
      <c r="D38" s="105"/>
      <c r="E38" s="20"/>
      <c r="F38" s="9">
        <v>29</v>
      </c>
      <c r="G38" s="18"/>
      <c r="H38" s="104"/>
      <c r="I38" s="105"/>
      <c r="J38" s="22"/>
    </row>
    <row r="39" spans="1:10" x14ac:dyDescent="0.45">
      <c r="A39" s="13">
        <v>30</v>
      </c>
      <c r="B39" s="18"/>
      <c r="C39" s="104"/>
      <c r="D39" s="105"/>
      <c r="E39" s="20"/>
      <c r="F39" s="9">
        <v>30</v>
      </c>
      <c r="G39" s="18"/>
      <c r="H39" s="104"/>
      <c r="I39" s="105"/>
      <c r="J39" s="22"/>
    </row>
    <row r="40" spans="1:10" x14ac:dyDescent="0.45">
      <c r="A40" s="13">
        <v>31</v>
      </c>
      <c r="B40" s="18"/>
      <c r="C40" s="104"/>
      <c r="D40" s="105"/>
      <c r="E40" s="20"/>
      <c r="F40" s="9">
        <v>31</v>
      </c>
      <c r="G40" s="18"/>
      <c r="H40" s="104"/>
      <c r="I40" s="105"/>
      <c r="J40" s="22"/>
    </row>
    <row r="41" spans="1:10" x14ac:dyDescent="0.45">
      <c r="A41" s="13">
        <v>32</v>
      </c>
      <c r="B41" s="18"/>
      <c r="C41" s="104"/>
      <c r="D41" s="105"/>
      <c r="E41" s="20"/>
      <c r="F41" s="9">
        <v>32</v>
      </c>
      <c r="G41" s="18"/>
      <c r="H41" s="104"/>
      <c r="I41" s="105"/>
      <c r="J41" s="22"/>
    </row>
    <row r="42" spans="1:10" x14ac:dyDescent="0.45">
      <c r="A42" s="13">
        <v>33</v>
      </c>
      <c r="B42" s="18"/>
      <c r="C42" s="104"/>
      <c r="D42" s="105"/>
      <c r="E42" s="20"/>
      <c r="F42" s="9">
        <v>33</v>
      </c>
      <c r="G42" s="18"/>
      <c r="H42" s="104"/>
      <c r="I42" s="105"/>
      <c r="J42" s="22"/>
    </row>
    <row r="43" spans="1:10" x14ac:dyDescent="0.45">
      <c r="A43" s="13">
        <v>34</v>
      </c>
      <c r="B43" s="18"/>
      <c r="C43" s="104"/>
      <c r="D43" s="105"/>
      <c r="E43" s="20"/>
      <c r="F43" s="9">
        <v>34</v>
      </c>
      <c r="G43" s="18"/>
      <c r="H43" s="104"/>
      <c r="I43" s="105"/>
      <c r="J43" s="22"/>
    </row>
    <row r="44" spans="1:10" x14ac:dyDescent="0.45">
      <c r="A44" s="13">
        <v>35</v>
      </c>
      <c r="B44" s="18"/>
      <c r="C44" s="104"/>
      <c r="D44" s="105"/>
      <c r="E44" s="20"/>
      <c r="F44" s="9">
        <v>35</v>
      </c>
      <c r="G44" s="18"/>
      <c r="H44" s="104"/>
      <c r="I44" s="105"/>
      <c r="J44" s="22"/>
    </row>
    <row r="45" spans="1:10" x14ac:dyDescent="0.45">
      <c r="A45" s="13">
        <v>36</v>
      </c>
      <c r="B45" s="18"/>
      <c r="C45" s="104"/>
      <c r="D45" s="105"/>
      <c r="E45" s="20"/>
      <c r="F45" s="9">
        <v>36</v>
      </c>
      <c r="G45" s="18"/>
      <c r="H45" s="104"/>
      <c r="I45" s="105"/>
      <c r="J45" s="22"/>
    </row>
    <row r="46" spans="1:10" x14ac:dyDescent="0.45">
      <c r="A46" s="13">
        <v>37</v>
      </c>
      <c r="B46" s="18"/>
      <c r="C46" s="104"/>
      <c r="D46" s="105"/>
      <c r="E46" s="20"/>
      <c r="F46" s="9">
        <v>37</v>
      </c>
      <c r="G46" s="18"/>
      <c r="H46" s="104"/>
      <c r="I46" s="105"/>
      <c r="J46" s="22"/>
    </row>
    <row r="47" spans="1:10" x14ac:dyDescent="0.45">
      <c r="A47" s="13">
        <v>38</v>
      </c>
      <c r="B47" s="18"/>
      <c r="C47" s="104"/>
      <c r="D47" s="105"/>
      <c r="E47" s="20"/>
      <c r="F47" s="9">
        <v>38</v>
      </c>
      <c r="G47" s="18"/>
      <c r="H47" s="104"/>
      <c r="I47" s="105"/>
      <c r="J47" s="22"/>
    </row>
    <row r="48" spans="1:10" x14ac:dyDescent="0.45">
      <c r="A48" s="13">
        <v>39</v>
      </c>
      <c r="B48" s="18"/>
      <c r="C48" s="104"/>
      <c r="D48" s="105"/>
      <c r="E48" s="20"/>
      <c r="F48" s="9">
        <v>39</v>
      </c>
      <c r="G48" s="18"/>
      <c r="H48" s="104"/>
      <c r="I48" s="105"/>
      <c r="J48" s="22"/>
    </row>
    <row r="49" spans="1:10" ht="14.65" thickBot="1" x14ac:dyDescent="0.5">
      <c r="A49" s="14">
        <v>40</v>
      </c>
      <c r="B49" s="19"/>
      <c r="C49" s="106"/>
      <c r="D49" s="107"/>
      <c r="E49" s="21"/>
      <c r="F49" s="15">
        <v>40</v>
      </c>
      <c r="G49" s="19"/>
      <c r="H49" s="106"/>
      <c r="I49" s="107"/>
      <c r="J49" s="23"/>
    </row>
    <row r="50" spans="1:10" x14ac:dyDescent="0.45">
      <c r="A50" s="16"/>
      <c r="B50" s="1"/>
      <c r="C50" s="1"/>
      <c r="D50" s="17" t="s">
        <v>2</v>
      </c>
      <c r="E50" s="24">
        <f>SUM(E10:E49)</f>
        <v>0</v>
      </c>
      <c r="F50" s="1"/>
      <c r="G50" s="1"/>
      <c r="H50" s="1"/>
      <c r="I50" s="17" t="s">
        <v>2</v>
      </c>
      <c r="J50" s="24">
        <f>SUM(J10:J49)</f>
        <v>0</v>
      </c>
    </row>
    <row r="51" spans="1:10" x14ac:dyDescent="0.45">
      <c r="A51" s="1"/>
      <c r="B51" s="1"/>
      <c r="C51" s="1"/>
      <c r="D51" s="1"/>
      <c r="E51" s="1"/>
      <c r="F51" s="1"/>
      <c r="G51" s="1"/>
      <c r="H51" s="1"/>
      <c r="I51" s="1"/>
      <c r="J51" s="1"/>
    </row>
    <row r="52" spans="1:10" x14ac:dyDescent="0.45">
      <c r="A52" s="1"/>
      <c r="B52" s="1"/>
      <c r="C52" s="1"/>
      <c r="D52" s="1"/>
      <c r="E52" s="1"/>
      <c r="F52" s="1"/>
      <c r="G52" s="1"/>
      <c r="H52" s="1"/>
      <c r="I52" s="1"/>
      <c r="J52" s="1"/>
    </row>
    <row r="53" spans="1:10" x14ac:dyDescent="0.45">
      <c r="J53" s="52" t="s">
        <v>9</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showGridLines="0" topLeftCell="C1" workbookViewId="0">
      <selection activeCell="K14" sqref="K14"/>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5.265625" customWidth="1"/>
    <col min="10" max="10" width="23.59765625" customWidth="1"/>
    <col min="11" max="11" width="9.73046875" customWidth="1"/>
  </cols>
  <sheetData>
    <row r="1" spans="1:12" ht="28.5" x14ac:dyDescent="0.45">
      <c r="A1" s="26" t="s">
        <v>27</v>
      </c>
      <c r="B1" s="2"/>
      <c r="C1" s="2"/>
      <c r="D1" s="2"/>
      <c r="E1" s="2"/>
      <c r="F1" s="2"/>
      <c r="G1" s="2"/>
      <c r="H1" s="2"/>
      <c r="I1" s="2"/>
      <c r="J1" s="2"/>
      <c r="K1" s="25" t="str">
        <f>"Juillet "&amp;'Données de base'!B3</f>
        <v>Juillet 2020</v>
      </c>
    </row>
    <row r="2" spans="1:12" ht="8.25" customHeight="1" x14ac:dyDescent="0.45">
      <c r="A2" s="3"/>
      <c r="B2" s="4"/>
      <c r="C2" s="4"/>
      <c r="D2" s="4"/>
      <c r="E2" s="28"/>
      <c r="F2" s="108" t="s">
        <v>28</v>
      </c>
      <c r="G2" s="109"/>
      <c r="H2" s="109"/>
      <c r="I2" s="110"/>
      <c r="J2" s="89"/>
      <c r="K2" s="5"/>
    </row>
    <row r="3" spans="1:12" x14ac:dyDescent="0.45">
      <c r="A3" s="32" t="s">
        <v>29</v>
      </c>
      <c r="B3" s="4"/>
      <c r="C3" s="4"/>
      <c r="D3" s="30">
        <f>Juin!D6</f>
        <v>640.15200000000004</v>
      </c>
      <c r="E3" s="29" t="str">
        <f>'Données de base'!B5</f>
        <v>€</v>
      </c>
      <c r="F3" s="111"/>
      <c r="G3" s="112"/>
      <c r="H3" s="112"/>
      <c r="I3" s="113"/>
      <c r="J3" s="89"/>
      <c r="K3" s="5"/>
    </row>
    <row r="4" spans="1:12" x14ac:dyDescent="0.45">
      <c r="A4" s="32" t="s">
        <v>45</v>
      </c>
      <c r="B4" s="4"/>
      <c r="C4" s="4"/>
      <c r="D4" s="31">
        <f>SUM(E10:E49)</f>
        <v>0</v>
      </c>
      <c r="E4" s="29" t="str">
        <f>'Données de base'!B5</f>
        <v>€</v>
      </c>
      <c r="F4" s="111"/>
      <c r="G4" s="112"/>
      <c r="H4" s="112"/>
      <c r="I4" s="113"/>
      <c r="J4" s="89"/>
      <c r="K4" s="5"/>
      <c r="L4" s="79" t="s">
        <v>32</v>
      </c>
    </row>
    <row r="5" spans="1:12" x14ac:dyDescent="0.45">
      <c r="A5" s="32" t="s">
        <v>11</v>
      </c>
      <c r="B5" s="4"/>
      <c r="C5" s="4"/>
      <c r="D5" s="31">
        <f>SUM(K10:K49)</f>
        <v>125.006</v>
      </c>
      <c r="E5" s="29" t="str">
        <f>'Données de base'!B5</f>
        <v>€</v>
      </c>
      <c r="F5" s="111"/>
      <c r="G5" s="112"/>
      <c r="H5" s="112"/>
      <c r="I5" s="113"/>
      <c r="J5" s="89"/>
      <c r="K5" s="5"/>
    </row>
    <row r="6" spans="1:12" x14ac:dyDescent="0.45">
      <c r="A6" s="32" t="s">
        <v>13</v>
      </c>
      <c r="B6" s="4"/>
      <c r="C6" s="4"/>
      <c r="D6" s="31">
        <f>D3+D4-D5</f>
        <v>515.14600000000007</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v>43647</v>
      </c>
      <c r="C10" s="104"/>
      <c r="D10" s="105"/>
      <c r="E10" s="20"/>
      <c r="F10" s="9">
        <v>1</v>
      </c>
      <c r="G10" s="18">
        <v>44033</v>
      </c>
      <c r="H10" s="104">
        <v>3972</v>
      </c>
      <c r="I10" s="105"/>
      <c r="J10" s="91" t="s">
        <v>86</v>
      </c>
      <c r="K10" s="22">
        <v>1.524</v>
      </c>
      <c r="L10" s="79" t="s">
        <v>33</v>
      </c>
    </row>
    <row r="11" spans="1:12" x14ac:dyDescent="0.45">
      <c r="A11" s="12">
        <v>2</v>
      </c>
      <c r="B11" s="18"/>
      <c r="C11" s="104"/>
      <c r="D11" s="105"/>
      <c r="E11" s="20"/>
      <c r="F11" s="9">
        <v>2</v>
      </c>
      <c r="G11" s="18">
        <v>44033</v>
      </c>
      <c r="H11" s="104"/>
      <c r="I11" s="105"/>
      <c r="J11" s="91" t="s">
        <v>61</v>
      </c>
      <c r="K11" s="22">
        <v>1.524</v>
      </c>
    </row>
    <row r="12" spans="1:12" x14ac:dyDescent="0.45">
      <c r="A12" s="12">
        <v>3</v>
      </c>
      <c r="B12" s="18"/>
      <c r="C12" s="104"/>
      <c r="D12" s="105"/>
      <c r="E12" s="20"/>
      <c r="F12" s="9">
        <v>3</v>
      </c>
      <c r="G12" s="18">
        <v>44033</v>
      </c>
      <c r="H12" s="104"/>
      <c r="I12" s="105"/>
      <c r="J12" s="91" t="s">
        <v>62</v>
      </c>
      <c r="K12" s="22">
        <v>38.112000000000002</v>
      </c>
    </row>
    <row r="13" spans="1:12" x14ac:dyDescent="0.45">
      <c r="A13" s="12">
        <v>4</v>
      </c>
      <c r="B13" s="18"/>
      <c r="C13" s="104"/>
      <c r="D13" s="105"/>
      <c r="E13" s="20"/>
      <c r="F13" s="9">
        <v>4</v>
      </c>
      <c r="G13" s="18">
        <v>44041</v>
      </c>
      <c r="H13" s="104">
        <v>3973</v>
      </c>
      <c r="I13" s="105"/>
      <c r="J13" s="91" t="s">
        <v>84</v>
      </c>
      <c r="K13" s="22">
        <v>45.734000000000002</v>
      </c>
    </row>
    <row r="14" spans="1:12" x14ac:dyDescent="0.45">
      <c r="A14" s="12">
        <v>5</v>
      </c>
      <c r="B14" s="18"/>
      <c r="C14" s="104"/>
      <c r="D14" s="105"/>
      <c r="E14" s="20"/>
      <c r="F14" s="9">
        <v>5</v>
      </c>
      <c r="G14" s="18">
        <v>44014</v>
      </c>
      <c r="H14" s="104">
        <v>39655</v>
      </c>
      <c r="I14" s="105"/>
      <c r="J14" s="91" t="s">
        <v>85</v>
      </c>
      <c r="K14" s="22">
        <v>38.112000000000002</v>
      </c>
    </row>
    <row r="15" spans="1:12" x14ac:dyDescent="0.45">
      <c r="A15" s="12">
        <v>6</v>
      </c>
      <c r="B15" s="18"/>
      <c r="C15" s="104"/>
      <c r="D15" s="105"/>
      <c r="E15" s="20"/>
      <c r="F15" s="9">
        <v>6</v>
      </c>
      <c r="G15" s="18"/>
      <c r="H15" s="104"/>
      <c r="I15" s="105"/>
      <c r="J15" s="91"/>
      <c r="K15" s="22"/>
    </row>
    <row r="16" spans="1:12" x14ac:dyDescent="0.45">
      <c r="A16" s="12">
        <v>7</v>
      </c>
      <c r="B16" s="18"/>
      <c r="C16" s="104"/>
      <c r="D16" s="105"/>
      <c r="E16" s="20"/>
      <c r="F16" s="9">
        <v>7</v>
      </c>
      <c r="G16" s="18"/>
      <c r="H16" s="104"/>
      <c r="I16" s="105"/>
      <c r="J16" s="91"/>
      <c r="K16" s="22"/>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0</v>
      </c>
      <c r="F50" s="1"/>
      <c r="G50" s="1"/>
      <c r="H50" s="1"/>
      <c r="I50" s="17" t="s">
        <v>2</v>
      </c>
      <c r="J50" s="17"/>
      <c r="K50" s="24">
        <f>SUM(K10:K49)</f>
        <v>125.006</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3"/>
  <sheetViews>
    <sheetView showGridLines="0" topLeftCell="A7" workbookViewId="0">
      <selection activeCell="K14" sqref="K14"/>
    </sheetView>
  </sheetViews>
  <sheetFormatPr baseColWidth="10" defaultColWidth="10.73046875" defaultRowHeight="14.25" x14ac:dyDescent="0.45"/>
  <cols>
    <col min="1" max="1" width="3.3984375" customWidth="1"/>
    <col min="2" max="2" width="10.265625" customWidth="1"/>
    <col min="3" max="4" width="12.86328125" customWidth="1"/>
    <col min="5" max="5" width="9.73046875" customWidth="1"/>
    <col min="6" max="6" width="3.3984375" customWidth="1"/>
    <col min="7" max="7" width="10.265625" customWidth="1"/>
    <col min="8" max="8" width="12.86328125" customWidth="1"/>
    <col min="9" max="9" width="9" customWidth="1"/>
    <col min="10" max="10" width="25.265625" customWidth="1"/>
    <col min="11" max="11" width="9.73046875" customWidth="1"/>
  </cols>
  <sheetData>
    <row r="1" spans="1:12" ht="28.5" x14ac:dyDescent="0.45">
      <c r="A1" s="26" t="s">
        <v>27</v>
      </c>
      <c r="B1" s="2"/>
      <c r="C1" s="2"/>
      <c r="D1" s="2"/>
      <c r="E1" s="2"/>
      <c r="F1" s="2"/>
      <c r="G1" s="2"/>
      <c r="H1" s="2"/>
      <c r="I1" s="2"/>
      <c r="J1" s="2"/>
      <c r="K1" s="25" t="str">
        <f>"Août "&amp;'Données de base'!B3</f>
        <v>Août 2020</v>
      </c>
    </row>
    <row r="2" spans="1:12" ht="8.25" customHeight="1" x14ac:dyDescent="0.45">
      <c r="A2" s="3"/>
      <c r="B2" s="4"/>
      <c r="C2" s="4"/>
      <c r="D2" s="4"/>
      <c r="E2" s="28"/>
      <c r="F2" s="108" t="s">
        <v>28</v>
      </c>
      <c r="G2" s="109"/>
      <c r="H2" s="109"/>
      <c r="I2" s="110"/>
      <c r="J2" s="89"/>
      <c r="K2" s="5"/>
    </row>
    <row r="3" spans="1:12" x14ac:dyDescent="0.45">
      <c r="A3" s="32" t="s">
        <v>29</v>
      </c>
      <c r="B3" s="4"/>
      <c r="C3" s="4"/>
      <c r="D3" s="30">
        <f>Juillet!D6</f>
        <v>515.14600000000007</v>
      </c>
      <c r="E3" s="29" t="str">
        <f>'Données de base'!B5</f>
        <v>€</v>
      </c>
      <c r="F3" s="111"/>
      <c r="G3" s="112"/>
      <c r="H3" s="112"/>
      <c r="I3" s="113"/>
      <c r="J3" s="89"/>
      <c r="K3" s="5"/>
    </row>
    <row r="4" spans="1:12" x14ac:dyDescent="0.45">
      <c r="A4" s="32" t="s">
        <v>45</v>
      </c>
      <c r="B4" s="4"/>
      <c r="C4" s="4"/>
      <c r="D4" s="31">
        <f>SUM(E10:E49)</f>
        <v>0</v>
      </c>
      <c r="E4" s="29" t="str">
        <f>'Données de base'!B5</f>
        <v>€</v>
      </c>
      <c r="F4" s="111"/>
      <c r="G4" s="112"/>
      <c r="H4" s="112"/>
      <c r="I4" s="113"/>
      <c r="J4" s="89"/>
      <c r="K4" s="5"/>
      <c r="L4" s="79" t="s">
        <v>32</v>
      </c>
    </row>
    <row r="5" spans="1:12" x14ac:dyDescent="0.45">
      <c r="A5" s="32" t="s">
        <v>11</v>
      </c>
      <c r="B5" s="4"/>
      <c r="C5" s="4"/>
      <c r="D5" s="31">
        <f>SUM(K10:K49)</f>
        <v>78.965000000000003</v>
      </c>
      <c r="E5" s="29" t="str">
        <f>'Données de base'!B5</f>
        <v>€</v>
      </c>
      <c r="F5" s="111"/>
      <c r="G5" s="112"/>
      <c r="H5" s="112"/>
      <c r="I5" s="113"/>
      <c r="J5" s="89"/>
      <c r="K5" s="5"/>
    </row>
    <row r="6" spans="1:12" x14ac:dyDescent="0.45">
      <c r="A6" s="32" t="s">
        <v>13</v>
      </c>
      <c r="B6" s="4"/>
      <c r="C6" s="4"/>
      <c r="D6" s="31">
        <f>D3+D4-D5</f>
        <v>436.18100000000004</v>
      </c>
      <c r="E6" s="29" t="str">
        <f>'Données de base'!B5</f>
        <v>€</v>
      </c>
      <c r="F6" s="114"/>
      <c r="G6" s="115"/>
      <c r="H6" s="115"/>
      <c r="I6" s="116"/>
      <c r="J6" s="89"/>
      <c r="K6" s="5"/>
    </row>
    <row r="7" spans="1:12" ht="14.65" thickBot="1" x14ac:dyDescent="0.5">
      <c r="A7" s="27"/>
      <c r="B7" s="6"/>
      <c r="C7" s="6"/>
      <c r="D7" s="6"/>
      <c r="E7" s="6"/>
      <c r="F7" s="6"/>
      <c r="G7" s="6"/>
      <c r="H7" s="6"/>
      <c r="I7" s="6"/>
      <c r="J7" s="6"/>
      <c r="K7" s="7"/>
    </row>
    <row r="8" spans="1:12" ht="16.899999999999999" x14ac:dyDescent="0.5">
      <c r="A8" s="117" t="s">
        <v>45</v>
      </c>
      <c r="B8" s="118"/>
      <c r="C8" s="118"/>
      <c r="D8" s="118"/>
      <c r="E8" s="118"/>
      <c r="F8" s="118" t="s">
        <v>11</v>
      </c>
      <c r="G8" s="118"/>
      <c r="H8" s="118"/>
      <c r="I8" s="118"/>
      <c r="J8" s="118"/>
      <c r="K8" s="119"/>
    </row>
    <row r="9" spans="1:12" x14ac:dyDescent="0.45">
      <c r="A9" s="10" t="s">
        <v>30</v>
      </c>
      <c r="B9" s="8" t="s">
        <v>31</v>
      </c>
      <c r="C9" s="120" t="s">
        <v>35</v>
      </c>
      <c r="D9" s="121"/>
      <c r="E9" s="8" t="s">
        <v>36</v>
      </c>
      <c r="F9" s="8" t="s">
        <v>30</v>
      </c>
      <c r="G9" s="8" t="s">
        <v>31</v>
      </c>
      <c r="H9" s="120" t="s">
        <v>35</v>
      </c>
      <c r="I9" s="121"/>
      <c r="J9" s="90" t="s">
        <v>69</v>
      </c>
      <c r="K9" s="11" t="s">
        <v>36</v>
      </c>
    </row>
    <row r="10" spans="1:12" x14ac:dyDescent="0.45">
      <c r="A10" s="12">
        <v>1</v>
      </c>
      <c r="B10" s="18"/>
      <c r="C10" s="104"/>
      <c r="D10" s="105"/>
      <c r="E10" s="20"/>
      <c r="F10" s="9">
        <v>1</v>
      </c>
      <c r="G10" s="18">
        <v>44049</v>
      </c>
      <c r="H10" s="104">
        <v>3974</v>
      </c>
      <c r="I10" s="105"/>
      <c r="J10" s="91" t="s">
        <v>81</v>
      </c>
      <c r="K10" s="22">
        <v>4.5730000000000004</v>
      </c>
      <c r="L10" s="79" t="s">
        <v>33</v>
      </c>
    </row>
    <row r="11" spans="1:12" x14ac:dyDescent="0.45">
      <c r="A11" s="12">
        <v>2</v>
      </c>
      <c r="B11" s="18"/>
      <c r="C11" s="104"/>
      <c r="D11" s="105"/>
      <c r="E11" s="20"/>
      <c r="F11" s="9">
        <v>2</v>
      </c>
      <c r="G11" s="18">
        <v>44054</v>
      </c>
      <c r="H11" s="104"/>
      <c r="I11" s="105"/>
      <c r="J11" s="91" t="s">
        <v>63</v>
      </c>
      <c r="K11" s="22">
        <v>35.976999999999997</v>
      </c>
    </row>
    <row r="12" spans="1:12" x14ac:dyDescent="0.45">
      <c r="A12" s="12">
        <v>3</v>
      </c>
      <c r="B12" s="18"/>
      <c r="C12" s="104"/>
      <c r="D12" s="105"/>
      <c r="E12" s="20"/>
      <c r="F12" s="9">
        <v>3</v>
      </c>
      <c r="G12" s="18">
        <v>44054</v>
      </c>
      <c r="H12" s="104"/>
      <c r="I12" s="105"/>
      <c r="J12" s="91" t="s">
        <v>64</v>
      </c>
      <c r="K12" s="22">
        <v>0.30399999999999999</v>
      </c>
    </row>
    <row r="13" spans="1:12" x14ac:dyDescent="0.45">
      <c r="A13" s="12">
        <v>4</v>
      </c>
      <c r="B13" s="18"/>
      <c r="C13" s="104"/>
      <c r="D13" s="105"/>
      <c r="E13" s="20"/>
      <c r="F13" s="9">
        <v>4</v>
      </c>
      <c r="G13" s="18">
        <v>44055</v>
      </c>
      <c r="H13" s="104">
        <v>3976</v>
      </c>
      <c r="I13" s="105"/>
      <c r="J13" s="91" t="s">
        <v>82</v>
      </c>
      <c r="K13" s="22">
        <v>22.867000000000001</v>
      </c>
    </row>
    <row r="14" spans="1:12" x14ac:dyDescent="0.45">
      <c r="A14" s="12">
        <v>5</v>
      </c>
      <c r="B14" s="18"/>
      <c r="C14" s="104"/>
      <c r="D14" s="105"/>
      <c r="E14" s="20"/>
      <c r="F14" s="9">
        <v>5</v>
      </c>
      <c r="G14" s="18">
        <v>44058</v>
      </c>
      <c r="H14" s="104">
        <v>3977</v>
      </c>
      <c r="I14" s="105"/>
      <c r="J14" s="91" t="s">
        <v>83</v>
      </c>
      <c r="K14" s="22">
        <v>15.244</v>
      </c>
    </row>
    <row r="15" spans="1:12" x14ac:dyDescent="0.45">
      <c r="A15" s="12">
        <v>6</v>
      </c>
      <c r="B15" s="18"/>
      <c r="C15" s="104"/>
      <c r="D15" s="105"/>
      <c r="E15" s="20"/>
      <c r="F15" s="9">
        <v>6</v>
      </c>
      <c r="G15" s="18"/>
      <c r="H15" s="104"/>
      <c r="I15" s="105"/>
      <c r="J15" s="91"/>
      <c r="K15" s="22"/>
    </row>
    <row r="16" spans="1:12" x14ac:dyDescent="0.45">
      <c r="A16" s="12">
        <v>7</v>
      </c>
      <c r="B16" s="18"/>
      <c r="C16" s="104"/>
      <c r="D16" s="105"/>
      <c r="E16" s="20"/>
      <c r="F16" s="9">
        <v>7</v>
      </c>
      <c r="G16" s="18"/>
      <c r="H16" s="104"/>
      <c r="I16" s="105"/>
      <c r="J16" s="91"/>
      <c r="K16" s="22"/>
    </row>
    <row r="17" spans="1:11" x14ac:dyDescent="0.45">
      <c r="A17" s="12">
        <v>8</v>
      </c>
      <c r="B17" s="18"/>
      <c r="C17" s="104"/>
      <c r="D17" s="105"/>
      <c r="E17" s="20"/>
      <c r="F17" s="9">
        <v>8</v>
      </c>
      <c r="G17" s="18"/>
      <c r="H17" s="104"/>
      <c r="I17" s="105"/>
      <c r="J17" s="91"/>
      <c r="K17" s="22"/>
    </row>
    <row r="18" spans="1:11" x14ac:dyDescent="0.45">
      <c r="A18" s="12">
        <v>9</v>
      </c>
      <c r="B18" s="18"/>
      <c r="C18" s="104"/>
      <c r="D18" s="105"/>
      <c r="E18" s="20"/>
      <c r="F18" s="9">
        <v>9</v>
      </c>
      <c r="G18" s="18"/>
      <c r="H18" s="104"/>
      <c r="I18" s="105"/>
      <c r="J18" s="91"/>
      <c r="K18" s="22"/>
    </row>
    <row r="19" spans="1:11" x14ac:dyDescent="0.45">
      <c r="A19" s="12">
        <v>10</v>
      </c>
      <c r="B19" s="18"/>
      <c r="C19" s="104"/>
      <c r="D19" s="105"/>
      <c r="E19" s="20"/>
      <c r="F19" s="9">
        <v>10</v>
      </c>
      <c r="G19" s="18"/>
      <c r="H19" s="104"/>
      <c r="I19" s="105"/>
      <c r="J19" s="91"/>
      <c r="K19" s="22"/>
    </row>
    <row r="20" spans="1:11" x14ac:dyDescent="0.45">
      <c r="A20" s="12">
        <v>11</v>
      </c>
      <c r="B20" s="18"/>
      <c r="C20" s="104"/>
      <c r="D20" s="105"/>
      <c r="E20" s="20"/>
      <c r="F20" s="9">
        <v>11</v>
      </c>
      <c r="G20" s="18"/>
      <c r="H20" s="104"/>
      <c r="I20" s="105"/>
      <c r="J20" s="91"/>
      <c r="K20" s="22"/>
    </row>
    <row r="21" spans="1:11" x14ac:dyDescent="0.45">
      <c r="A21" s="12">
        <v>12</v>
      </c>
      <c r="B21" s="18"/>
      <c r="C21" s="104"/>
      <c r="D21" s="105"/>
      <c r="E21" s="20"/>
      <c r="F21" s="9">
        <v>12</v>
      </c>
      <c r="G21" s="18"/>
      <c r="H21" s="104"/>
      <c r="I21" s="105"/>
      <c r="J21" s="91"/>
      <c r="K21" s="22"/>
    </row>
    <row r="22" spans="1:11" x14ac:dyDescent="0.45">
      <c r="A22" s="12">
        <v>13</v>
      </c>
      <c r="B22" s="18"/>
      <c r="C22" s="104"/>
      <c r="D22" s="105"/>
      <c r="E22" s="20"/>
      <c r="F22" s="9">
        <v>13</v>
      </c>
      <c r="G22" s="18"/>
      <c r="H22" s="104"/>
      <c r="I22" s="105"/>
      <c r="J22" s="91"/>
      <c r="K22" s="22"/>
    </row>
    <row r="23" spans="1:11" x14ac:dyDescent="0.45">
      <c r="A23" s="13">
        <v>14</v>
      </c>
      <c r="B23" s="18"/>
      <c r="C23" s="104"/>
      <c r="D23" s="105"/>
      <c r="E23" s="20"/>
      <c r="F23" s="9">
        <v>14</v>
      </c>
      <c r="G23" s="18"/>
      <c r="H23" s="104"/>
      <c r="I23" s="105"/>
      <c r="J23" s="91"/>
      <c r="K23" s="22"/>
    </row>
    <row r="24" spans="1:11" x14ac:dyDescent="0.45">
      <c r="A24" s="13">
        <v>15</v>
      </c>
      <c r="B24" s="18"/>
      <c r="C24" s="104"/>
      <c r="D24" s="105"/>
      <c r="E24" s="20"/>
      <c r="F24" s="9">
        <v>15</v>
      </c>
      <c r="G24" s="18"/>
      <c r="H24" s="104"/>
      <c r="I24" s="105"/>
      <c r="J24" s="91"/>
      <c r="K24" s="22"/>
    </row>
    <row r="25" spans="1:11" x14ac:dyDescent="0.45">
      <c r="A25" s="13">
        <v>16</v>
      </c>
      <c r="B25" s="18"/>
      <c r="C25" s="104"/>
      <c r="D25" s="105"/>
      <c r="E25" s="20"/>
      <c r="F25" s="9">
        <v>16</v>
      </c>
      <c r="G25" s="18"/>
      <c r="H25" s="104"/>
      <c r="I25" s="105"/>
      <c r="J25" s="91"/>
      <c r="K25" s="22"/>
    </row>
    <row r="26" spans="1:11" x14ac:dyDescent="0.45">
      <c r="A26" s="13">
        <v>17</v>
      </c>
      <c r="B26" s="18"/>
      <c r="C26" s="104"/>
      <c r="D26" s="105"/>
      <c r="E26" s="20"/>
      <c r="F26" s="9">
        <v>17</v>
      </c>
      <c r="G26" s="18"/>
      <c r="H26" s="104"/>
      <c r="I26" s="105"/>
      <c r="J26" s="91"/>
      <c r="K26" s="22"/>
    </row>
    <row r="27" spans="1:11" x14ac:dyDescent="0.45">
      <c r="A27" s="13">
        <v>18</v>
      </c>
      <c r="B27" s="18"/>
      <c r="C27" s="104"/>
      <c r="D27" s="105"/>
      <c r="E27" s="20"/>
      <c r="F27" s="9">
        <v>18</v>
      </c>
      <c r="G27" s="18"/>
      <c r="H27" s="104"/>
      <c r="I27" s="105"/>
      <c r="J27" s="91"/>
      <c r="K27" s="22"/>
    </row>
    <row r="28" spans="1:11" x14ac:dyDescent="0.45">
      <c r="A28" s="13">
        <v>19</v>
      </c>
      <c r="B28" s="18"/>
      <c r="C28" s="104"/>
      <c r="D28" s="105"/>
      <c r="E28" s="20"/>
      <c r="F28" s="9">
        <v>19</v>
      </c>
      <c r="G28" s="18"/>
      <c r="H28" s="104"/>
      <c r="I28" s="105"/>
      <c r="J28" s="91"/>
      <c r="K28" s="22"/>
    </row>
    <row r="29" spans="1:11" x14ac:dyDescent="0.45">
      <c r="A29" s="13">
        <v>20</v>
      </c>
      <c r="B29" s="18"/>
      <c r="C29" s="104"/>
      <c r="D29" s="105"/>
      <c r="E29" s="20"/>
      <c r="F29" s="9">
        <v>20</v>
      </c>
      <c r="G29" s="18"/>
      <c r="H29" s="104"/>
      <c r="I29" s="105"/>
      <c r="J29" s="91"/>
      <c r="K29" s="22"/>
    </row>
    <row r="30" spans="1:11" x14ac:dyDescent="0.45">
      <c r="A30" s="13">
        <v>21</v>
      </c>
      <c r="B30" s="18"/>
      <c r="C30" s="104"/>
      <c r="D30" s="105"/>
      <c r="E30" s="20"/>
      <c r="F30" s="9">
        <v>21</v>
      </c>
      <c r="G30" s="18"/>
      <c r="H30" s="104"/>
      <c r="I30" s="105"/>
      <c r="J30" s="91"/>
      <c r="K30" s="22"/>
    </row>
    <row r="31" spans="1:11" x14ac:dyDescent="0.45">
      <c r="A31" s="13">
        <v>22</v>
      </c>
      <c r="B31" s="18"/>
      <c r="C31" s="104"/>
      <c r="D31" s="105"/>
      <c r="E31" s="20"/>
      <c r="F31" s="9">
        <v>22</v>
      </c>
      <c r="G31" s="18"/>
      <c r="H31" s="104"/>
      <c r="I31" s="105"/>
      <c r="J31" s="91"/>
      <c r="K31" s="22"/>
    </row>
    <row r="32" spans="1:11" x14ac:dyDescent="0.45">
      <c r="A32" s="13">
        <v>23</v>
      </c>
      <c r="B32" s="18"/>
      <c r="C32" s="104"/>
      <c r="D32" s="105"/>
      <c r="E32" s="20"/>
      <c r="F32" s="9">
        <v>23</v>
      </c>
      <c r="G32" s="18"/>
      <c r="H32" s="104"/>
      <c r="I32" s="105"/>
      <c r="J32" s="91"/>
      <c r="K32" s="22"/>
    </row>
    <row r="33" spans="1:11" x14ac:dyDescent="0.45">
      <c r="A33" s="13">
        <v>24</v>
      </c>
      <c r="B33" s="18"/>
      <c r="C33" s="104"/>
      <c r="D33" s="105"/>
      <c r="E33" s="20"/>
      <c r="F33" s="9">
        <v>24</v>
      </c>
      <c r="G33" s="18"/>
      <c r="H33" s="104"/>
      <c r="I33" s="105"/>
      <c r="J33" s="91"/>
      <c r="K33" s="22"/>
    </row>
    <row r="34" spans="1:11" x14ac:dyDescent="0.45">
      <c r="A34" s="13">
        <v>25</v>
      </c>
      <c r="B34" s="18"/>
      <c r="C34" s="104"/>
      <c r="D34" s="105"/>
      <c r="E34" s="20"/>
      <c r="F34" s="9">
        <v>25</v>
      </c>
      <c r="G34" s="18"/>
      <c r="H34" s="104"/>
      <c r="I34" s="105"/>
      <c r="J34" s="91"/>
      <c r="K34" s="22"/>
    </row>
    <row r="35" spans="1:11" x14ac:dyDescent="0.45">
      <c r="A35" s="13">
        <v>26</v>
      </c>
      <c r="B35" s="18"/>
      <c r="C35" s="104"/>
      <c r="D35" s="105"/>
      <c r="E35" s="20"/>
      <c r="F35" s="9">
        <v>26</v>
      </c>
      <c r="G35" s="18"/>
      <c r="H35" s="104"/>
      <c r="I35" s="105"/>
      <c r="J35" s="91"/>
      <c r="K35" s="22"/>
    </row>
    <row r="36" spans="1:11" x14ac:dyDescent="0.45">
      <c r="A36" s="13">
        <v>27</v>
      </c>
      <c r="B36" s="18"/>
      <c r="C36" s="104"/>
      <c r="D36" s="105"/>
      <c r="E36" s="20"/>
      <c r="F36" s="9">
        <v>27</v>
      </c>
      <c r="G36" s="18"/>
      <c r="H36" s="104"/>
      <c r="I36" s="105"/>
      <c r="J36" s="91"/>
      <c r="K36" s="22"/>
    </row>
    <row r="37" spans="1:11" x14ac:dyDescent="0.45">
      <c r="A37" s="13">
        <v>28</v>
      </c>
      <c r="B37" s="18"/>
      <c r="C37" s="104"/>
      <c r="D37" s="105"/>
      <c r="E37" s="20"/>
      <c r="F37" s="9">
        <v>28</v>
      </c>
      <c r="G37" s="18"/>
      <c r="H37" s="104"/>
      <c r="I37" s="105"/>
      <c r="J37" s="91"/>
      <c r="K37" s="22"/>
    </row>
    <row r="38" spans="1:11" x14ac:dyDescent="0.45">
      <c r="A38" s="13">
        <v>29</v>
      </c>
      <c r="B38" s="18"/>
      <c r="C38" s="104"/>
      <c r="D38" s="105"/>
      <c r="E38" s="20"/>
      <c r="F38" s="9">
        <v>29</v>
      </c>
      <c r="G38" s="18"/>
      <c r="H38" s="104"/>
      <c r="I38" s="105"/>
      <c r="J38" s="91"/>
      <c r="K38" s="22"/>
    </row>
    <row r="39" spans="1:11" x14ac:dyDescent="0.45">
      <c r="A39" s="13">
        <v>30</v>
      </c>
      <c r="B39" s="18"/>
      <c r="C39" s="104"/>
      <c r="D39" s="105"/>
      <c r="E39" s="20"/>
      <c r="F39" s="9">
        <v>30</v>
      </c>
      <c r="G39" s="18"/>
      <c r="H39" s="104"/>
      <c r="I39" s="105"/>
      <c r="J39" s="91"/>
      <c r="K39" s="22"/>
    </row>
    <row r="40" spans="1:11" x14ac:dyDescent="0.45">
      <c r="A40" s="13">
        <v>31</v>
      </c>
      <c r="B40" s="18"/>
      <c r="C40" s="104"/>
      <c r="D40" s="105"/>
      <c r="E40" s="20"/>
      <c r="F40" s="9">
        <v>31</v>
      </c>
      <c r="G40" s="18"/>
      <c r="H40" s="104"/>
      <c r="I40" s="105"/>
      <c r="J40" s="91"/>
      <c r="K40" s="22"/>
    </row>
    <row r="41" spans="1:11" x14ac:dyDescent="0.45">
      <c r="A41" s="13">
        <v>32</v>
      </c>
      <c r="B41" s="18"/>
      <c r="C41" s="104"/>
      <c r="D41" s="105"/>
      <c r="E41" s="20"/>
      <c r="F41" s="9">
        <v>32</v>
      </c>
      <c r="G41" s="18"/>
      <c r="H41" s="104"/>
      <c r="I41" s="105"/>
      <c r="J41" s="91"/>
      <c r="K41" s="22"/>
    </row>
    <row r="42" spans="1:11" x14ac:dyDescent="0.45">
      <c r="A42" s="13">
        <v>33</v>
      </c>
      <c r="B42" s="18"/>
      <c r="C42" s="104"/>
      <c r="D42" s="105"/>
      <c r="E42" s="20"/>
      <c r="F42" s="9">
        <v>33</v>
      </c>
      <c r="G42" s="18"/>
      <c r="H42" s="104"/>
      <c r="I42" s="105"/>
      <c r="J42" s="91"/>
      <c r="K42" s="22"/>
    </row>
    <row r="43" spans="1:11" x14ac:dyDescent="0.45">
      <c r="A43" s="13">
        <v>34</v>
      </c>
      <c r="B43" s="18"/>
      <c r="C43" s="104"/>
      <c r="D43" s="105"/>
      <c r="E43" s="20"/>
      <c r="F43" s="9">
        <v>34</v>
      </c>
      <c r="G43" s="18"/>
      <c r="H43" s="104"/>
      <c r="I43" s="105"/>
      <c r="J43" s="91"/>
      <c r="K43" s="22"/>
    </row>
    <row r="44" spans="1:11" x14ac:dyDescent="0.45">
      <c r="A44" s="13">
        <v>35</v>
      </c>
      <c r="B44" s="18"/>
      <c r="C44" s="104"/>
      <c r="D44" s="105"/>
      <c r="E44" s="20"/>
      <c r="F44" s="9">
        <v>35</v>
      </c>
      <c r="G44" s="18"/>
      <c r="H44" s="104"/>
      <c r="I44" s="105"/>
      <c r="J44" s="91"/>
      <c r="K44" s="22"/>
    </row>
    <row r="45" spans="1:11" x14ac:dyDescent="0.45">
      <c r="A45" s="13">
        <v>36</v>
      </c>
      <c r="B45" s="18"/>
      <c r="C45" s="104"/>
      <c r="D45" s="105"/>
      <c r="E45" s="20"/>
      <c r="F45" s="9">
        <v>36</v>
      </c>
      <c r="G45" s="18"/>
      <c r="H45" s="104"/>
      <c r="I45" s="105"/>
      <c r="J45" s="91"/>
      <c r="K45" s="22"/>
    </row>
    <row r="46" spans="1:11" x14ac:dyDescent="0.45">
      <c r="A46" s="13">
        <v>37</v>
      </c>
      <c r="B46" s="18"/>
      <c r="C46" s="104"/>
      <c r="D46" s="105"/>
      <c r="E46" s="20"/>
      <c r="F46" s="9">
        <v>37</v>
      </c>
      <c r="G46" s="18"/>
      <c r="H46" s="104"/>
      <c r="I46" s="105"/>
      <c r="J46" s="91"/>
      <c r="K46" s="22"/>
    </row>
    <row r="47" spans="1:11" x14ac:dyDescent="0.45">
      <c r="A47" s="13">
        <v>38</v>
      </c>
      <c r="B47" s="18"/>
      <c r="C47" s="104"/>
      <c r="D47" s="105"/>
      <c r="E47" s="20"/>
      <c r="F47" s="9">
        <v>38</v>
      </c>
      <c r="G47" s="18"/>
      <c r="H47" s="104"/>
      <c r="I47" s="105"/>
      <c r="J47" s="91"/>
      <c r="K47" s="22"/>
    </row>
    <row r="48" spans="1:11" x14ac:dyDescent="0.45">
      <c r="A48" s="13">
        <v>39</v>
      </c>
      <c r="B48" s="18"/>
      <c r="C48" s="104"/>
      <c r="D48" s="105"/>
      <c r="E48" s="20"/>
      <c r="F48" s="9">
        <v>39</v>
      </c>
      <c r="G48" s="18"/>
      <c r="H48" s="104"/>
      <c r="I48" s="105"/>
      <c r="J48" s="91"/>
      <c r="K48" s="22"/>
    </row>
    <row r="49" spans="1:11" ht="14.65" thickBot="1" x14ac:dyDescent="0.5">
      <c r="A49" s="14">
        <v>40</v>
      </c>
      <c r="B49" s="19"/>
      <c r="C49" s="106"/>
      <c r="D49" s="107"/>
      <c r="E49" s="21"/>
      <c r="F49" s="15">
        <v>40</v>
      </c>
      <c r="G49" s="19"/>
      <c r="H49" s="106"/>
      <c r="I49" s="107"/>
      <c r="J49" s="92"/>
      <c r="K49" s="23"/>
    </row>
    <row r="50" spans="1:11" x14ac:dyDescent="0.45">
      <c r="A50" s="16"/>
      <c r="B50" s="1"/>
      <c r="C50" s="1"/>
      <c r="D50" s="17" t="s">
        <v>2</v>
      </c>
      <c r="E50" s="24">
        <f>SUM(E10:E49)</f>
        <v>0</v>
      </c>
      <c r="F50" s="1"/>
      <c r="G50" s="1"/>
      <c r="H50" s="1"/>
      <c r="I50" s="17" t="s">
        <v>2</v>
      </c>
      <c r="J50" s="17"/>
      <c r="K50" s="24">
        <f>SUM(K10:K49)</f>
        <v>78.965000000000003</v>
      </c>
    </row>
    <row r="51" spans="1:11" x14ac:dyDescent="0.45">
      <c r="A51" s="1"/>
      <c r="B51" s="1"/>
      <c r="C51" s="1"/>
      <c r="D51" s="1"/>
      <c r="E51" s="1"/>
      <c r="F51" s="1"/>
      <c r="G51" s="1"/>
      <c r="H51" s="1"/>
      <c r="I51" s="1"/>
      <c r="J51" s="1"/>
      <c r="K51" s="1"/>
    </row>
    <row r="52" spans="1:11" x14ac:dyDescent="0.45">
      <c r="A52" s="1"/>
      <c r="B52" s="1"/>
      <c r="C52" s="1"/>
      <c r="D52" s="1"/>
      <c r="E52" s="1"/>
      <c r="F52" s="1"/>
      <c r="G52" s="1"/>
      <c r="H52" s="1"/>
      <c r="I52" s="1"/>
      <c r="J52" s="1"/>
      <c r="K52" s="1"/>
    </row>
    <row r="53" spans="1:11" x14ac:dyDescent="0.45">
      <c r="K53" s="52" t="s">
        <v>9</v>
      </c>
    </row>
  </sheetData>
  <mergeCells count="85">
    <mergeCell ref="C10:D10"/>
    <mergeCell ref="H10:I10"/>
    <mergeCell ref="F2:I6"/>
    <mergeCell ref="A8:E8"/>
    <mergeCell ref="F8:K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Aperçu mensuel</vt:lpstr>
      <vt:lpstr>Janvier</vt:lpstr>
      <vt:lpstr>Février</vt:lpstr>
      <vt:lpstr>Mars</vt:lpstr>
      <vt:lpstr>Avril</vt:lpstr>
      <vt:lpstr>Mai</vt:lpstr>
      <vt:lpstr>Juin</vt:lpstr>
      <vt:lpstr>Juillet</vt:lpstr>
      <vt:lpstr>Août</vt:lpstr>
      <vt:lpstr>Septembre</vt:lpstr>
      <vt:lpstr>Octobre</vt:lpstr>
      <vt:lpstr>Novembre</vt:lpstr>
      <vt:lpstr>Décembre</vt:lpstr>
      <vt:lpstr>Données de base</vt:lpstr>
      <vt:lpstr>Infos</vt:lpstr>
      <vt:lpstr>Feuil1</vt:lpstr>
      <vt:lpstr>Août!Druckbereich</vt:lpstr>
      <vt:lpstr>'Aperçu mensuel'!Druckbereich</vt:lpstr>
      <vt:lpstr>Avril!Druckbereich</vt:lpstr>
      <vt:lpstr>Décembre!Druckbereich</vt:lpstr>
      <vt:lpstr>Février!Druckbereich</vt:lpstr>
      <vt:lpstr>Infos!Druckbereich</vt:lpstr>
      <vt:lpstr>Janvier!Druckbereich</vt:lpstr>
      <vt:lpstr>Juillet!Druckbereich</vt:lpstr>
      <vt:lpstr>Juin!Druckbereich</vt:lpstr>
      <vt:lpstr>Mai!Druckbereich</vt:lpstr>
      <vt:lpstr>Mars!Druckbereich</vt:lpstr>
      <vt:lpstr>Novembre!Druckbereich</vt:lpstr>
      <vt:lpstr>Octobre!Druckbereich</vt:lpstr>
      <vt:lpstr>Septembre!Druckbereich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Kassenbuch für Excel</dc:title>
  <dc:creator>Unknown</dc:creator>
  <cp:keywords>Kassenbuch</cp:keywords>
  <cp:lastModifiedBy>Surface</cp:lastModifiedBy>
  <cp:lastPrinted>2019-04-24T20:12:14Z</cp:lastPrinted>
  <dcterms:created xsi:type="dcterms:W3CDTF">2015-06-13T07:08:25Z</dcterms:created>
  <dcterms:modified xsi:type="dcterms:W3CDTF">2021-01-20T13:35:02Z</dcterms:modified>
  <cp:contentStatus>Version 1.0</cp:contentStatus>
  <cp:version>1.1 vom 24.04.19</cp:version>
</cp:coreProperties>
</file>